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RC - Harsants Road Resheet - 0131.0223.0000\17. Costing\Tender\"/>
    </mc:Choice>
  </mc:AlternateContent>
  <xr:revisionPtr revIDLastSave="0" documentId="8_{FC31FA8C-DAA3-4D14-8B82-FE9030538457}" xr6:coauthVersionLast="47" xr6:coauthVersionMax="47" xr10:uidLastSave="{00000000-0000-0000-0000-000000000000}"/>
  <bookViews>
    <workbookView xWindow="28680" yWindow="-120" windowWidth="29040" windowHeight="15840" activeTab="4" xr2:uid="{01F0E969-F203-4809-B2C0-DA9C437157CF}"/>
  </bookViews>
  <sheets>
    <sheet name="Detailed Scope" sheetId="1" r:id="rId1"/>
    <sheet name="Summary" sheetId="2" r:id="rId2"/>
    <sheet name="A1 - Schedule" sheetId="4" r:id="rId3"/>
    <sheet name="A2 - Schedule" sheetId="5" r:id="rId4"/>
    <sheet name="A3 - Schedul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F23" i="7" s="1"/>
  <c r="F24" i="7" s="1"/>
  <c r="C6" i="2"/>
  <c r="C5" i="2"/>
  <c r="F22" i="7"/>
  <c r="F21" i="7"/>
  <c r="F19" i="7"/>
  <c r="F18" i="7"/>
  <c r="F17" i="7"/>
  <c r="F16" i="7"/>
  <c r="F15" i="7"/>
  <c r="F13" i="7"/>
  <c r="F12" i="7"/>
  <c r="F10" i="7"/>
  <c r="F8" i="7"/>
  <c r="F6" i="7"/>
  <c r="F4" i="7"/>
  <c r="F67" i="4"/>
  <c r="F66" i="4"/>
  <c r="F15" i="4"/>
  <c r="F10" i="4"/>
  <c r="F8" i="5"/>
  <c r="F6" i="5"/>
  <c r="F4" i="5"/>
  <c r="F65" i="4"/>
  <c r="F64" i="4"/>
  <c r="F14" i="4"/>
  <c r="F13" i="4"/>
  <c r="F12" i="4"/>
  <c r="F62" i="4" l="1"/>
  <c r="F61" i="4"/>
  <c r="F59" i="4"/>
  <c r="F54" i="4"/>
  <c r="F53" i="4"/>
  <c r="F52" i="4"/>
  <c r="F51" i="4"/>
  <c r="F37" i="4"/>
  <c r="F36" i="4"/>
  <c r="F35" i="4"/>
  <c r="F34" i="4"/>
  <c r="F33" i="4"/>
  <c r="F32" i="4"/>
  <c r="F31" i="4"/>
  <c r="F24" i="4"/>
  <c r="F23" i="4"/>
  <c r="F22" i="4"/>
  <c r="F21" i="4"/>
  <c r="F20" i="4"/>
  <c r="F11" i="5" l="1"/>
  <c r="C4" i="2" s="1"/>
  <c r="F10" i="5"/>
  <c r="F12" i="5" s="1"/>
  <c r="F57" i="4" l="1"/>
  <c r="F56" i="4"/>
  <c r="F50" i="4"/>
  <c r="F49" i="4"/>
  <c r="F48" i="4"/>
  <c r="F46" i="4"/>
  <c r="F44" i="4"/>
  <c r="F43" i="4"/>
  <c r="F42" i="4"/>
  <c r="F40" i="4"/>
  <c r="F39" i="4"/>
  <c r="F30" i="4" l="1"/>
  <c r="F29" i="4"/>
  <c r="F28" i="4"/>
  <c r="F18" i="4" l="1"/>
  <c r="F8" i="4" l="1"/>
  <c r="F6" i="4"/>
  <c r="F4" i="4"/>
  <c r="F27" i="4" l="1"/>
  <c r="F26" i="4" l="1"/>
  <c r="C3" i="2" s="1"/>
</calcChain>
</file>

<file path=xl/sharedStrings.xml><?xml version="1.0" encoding="utf-8"?>
<sst xmlns="http://schemas.openxmlformats.org/spreadsheetml/2006/main" count="231" uniqueCount="123">
  <si>
    <t>Road Name</t>
  </si>
  <si>
    <t>Start Chainage</t>
  </si>
  <si>
    <t>End Chainage</t>
  </si>
  <si>
    <t>Item Number</t>
  </si>
  <si>
    <t>Activity</t>
  </si>
  <si>
    <t>Quantity</t>
  </si>
  <si>
    <t>Total</t>
  </si>
  <si>
    <t>Lump Sum</t>
  </si>
  <si>
    <t>Traffic Management</t>
  </si>
  <si>
    <t>Environmental Management</t>
  </si>
  <si>
    <t>Provision for Traffic</t>
  </si>
  <si>
    <t>Unit of Measure</t>
  </si>
  <si>
    <t>Contractor Site Facilities</t>
  </si>
  <si>
    <t>Schedule</t>
  </si>
  <si>
    <t>A1</t>
  </si>
  <si>
    <t>A2</t>
  </si>
  <si>
    <t>m2</t>
  </si>
  <si>
    <t>Total (Ex GST)</t>
  </si>
  <si>
    <t>Rate $    (Ex GST)</t>
  </si>
  <si>
    <t>Total $    (Ex GST)</t>
  </si>
  <si>
    <t xml:space="preserve">Site </t>
  </si>
  <si>
    <t>Preperation of Erosion and Sediment Control Plan/s</t>
  </si>
  <si>
    <t>each</t>
  </si>
  <si>
    <t>General Earthworks</t>
  </si>
  <si>
    <t>Clearing and Grubbing - Including drains</t>
  </si>
  <si>
    <t>3103P</t>
  </si>
  <si>
    <t>m3</t>
  </si>
  <si>
    <t>3214P</t>
  </si>
  <si>
    <t>tonne</t>
  </si>
  <si>
    <t>Unbound Pavement</t>
  </si>
  <si>
    <t>Insitu Stabilisation Pavements Using Cement Or Cementitious Blends</t>
  </si>
  <si>
    <t>Subgrade Reinforcement Using Pavement Geosynthetics</t>
  </si>
  <si>
    <t>Road Furniture</t>
  </si>
  <si>
    <t>Line Marking</t>
  </si>
  <si>
    <t>m</t>
  </si>
  <si>
    <t>TOTAL</t>
  </si>
  <si>
    <r>
      <t xml:space="preserve">Stripping and respreading of topsoil, 100mm nominal depth - </t>
    </r>
    <r>
      <rPr>
        <i/>
        <sz val="12"/>
        <color theme="1"/>
        <rFont val="Arial"/>
        <family val="2"/>
      </rPr>
      <t>Provisional Quantity as directed</t>
    </r>
  </si>
  <si>
    <t>Description of Works</t>
  </si>
  <si>
    <t>Harsants Road</t>
  </si>
  <si>
    <t>Length (m)</t>
  </si>
  <si>
    <t>Width (m)</t>
  </si>
  <si>
    <t>Depth (mm)</t>
  </si>
  <si>
    <t>Removal and replacement of 300 RCP with 375 RCP - including disposal of existing pipe and headwalls, supply and installation of pre-cast pipe and headwalls and supply and installation of guideposts</t>
  </si>
  <si>
    <t>Replacement of Floodway and construction / stabilisation of approaches as per design</t>
  </si>
  <si>
    <t>Overlay of existing floodway - as per supplied design</t>
  </si>
  <si>
    <t>Supply and installation of 375 RCP to be installed along the existing alinement of the water flow across the road  - including supply and installation of pre-cast pipe and headwalls and supply and installation of guideposts</t>
  </si>
  <si>
    <t>Sparable Portion</t>
  </si>
  <si>
    <t>Removal or demolition of concrete slabs (including stone pitching)</t>
  </si>
  <si>
    <t>Removal of Existing Drainage Structures</t>
  </si>
  <si>
    <t>Drainage Protective Treatments</t>
  </si>
  <si>
    <t>Hand placed concrete paving, [175] mm thick, (including cutoff walls)  as per project drawings and std drg CMDG-R-094</t>
  </si>
  <si>
    <t>Rock protection (Floodway Outlet Rock Protection per details on drawings)</t>
  </si>
  <si>
    <t>Rock protection (Floodway Inlet Rock Protection per details on drawings)</t>
  </si>
  <si>
    <t>2645P</t>
  </si>
  <si>
    <r>
      <t xml:space="preserve">Rock protection (Rock lined table drain), </t>
    </r>
    <r>
      <rPr>
        <i/>
        <sz val="12"/>
        <color theme="1"/>
        <rFont val="Arial"/>
        <family val="2"/>
      </rPr>
      <t>(Provisional Item, If Ordered)</t>
    </r>
  </si>
  <si>
    <t>2646P</t>
  </si>
  <si>
    <r>
      <t>Rock protection (Rock lined catch drain chute),</t>
    </r>
    <r>
      <rPr>
        <i/>
        <sz val="12"/>
        <color theme="1"/>
        <rFont val="Arial"/>
        <family val="2"/>
      </rPr>
      <t xml:space="preserve"> (Provisional Item, If Ordered)</t>
    </r>
  </si>
  <si>
    <t xml:space="preserve">Ground Surface Treatment under embankment </t>
  </si>
  <si>
    <r>
      <t xml:space="preserve">Excavation and disposal of Unsuitable Material with individual excavation &lt;= 10 m^3 </t>
    </r>
    <r>
      <rPr>
        <i/>
        <sz val="12"/>
        <color theme="1"/>
        <rFont val="Arial"/>
        <family val="2"/>
      </rPr>
      <t>(Provisional Quantity, as directed)</t>
    </r>
  </si>
  <si>
    <t>3215P</t>
  </si>
  <si>
    <r>
      <t xml:space="preserve">Excavation and disposal of Unsuitable Material with individual excavation &gt; 10 m^3 </t>
    </r>
    <r>
      <rPr>
        <i/>
        <sz val="12"/>
        <color theme="1"/>
        <rFont val="Arial"/>
        <family val="2"/>
      </rPr>
      <t>(Provisional Quantity, as directed)</t>
    </r>
  </si>
  <si>
    <t>Excavation, all materials (includes catch drain)</t>
  </si>
  <si>
    <r>
      <t xml:space="preserve">Excavation for diversion drains, all materials </t>
    </r>
    <r>
      <rPr>
        <i/>
        <sz val="12"/>
        <color theme="1"/>
        <rFont val="Arial"/>
        <family val="2"/>
      </rPr>
      <t>(Provisional Quantity, as directed)</t>
    </r>
  </si>
  <si>
    <t>3305P</t>
  </si>
  <si>
    <t>Embankment - useable site won cut</t>
  </si>
  <si>
    <t>Levees, catch banks and diversion blocks using earthfill material (Class A1, Class B or local borrow pit material) from all sources</t>
  </si>
  <si>
    <r>
      <t xml:space="preserve">Subgrade treatment Type A </t>
    </r>
    <r>
      <rPr>
        <i/>
        <sz val="12"/>
        <color theme="1"/>
        <rFont val="Arial"/>
        <family val="2"/>
      </rPr>
      <t>(Provisional Quantity, if ordered)</t>
    </r>
  </si>
  <si>
    <t>3402P</t>
  </si>
  <si>
    <t>3403P</t>
  </si>
  <si>
    <r>
      <t xml:space="preserve">Subgrade treatment Type B, replace with subgrade fill material, </t>
    </r>
    <r>
      <rPr>
        <i/>
        <sz val="12"/>
        <color theme="1"/>
        <rFont val="Arial"/>
        <family val="2"/>
      </rPr>
      <t>(Provisional Quantity, if ordered)</t>
    </r>
    <r>
      <rPr>
        <sz val="12"/>
        <color theme="1"/>
        <rFont val="Arial"/>
        <family val="2"/>
      </rPr>
      <t xml:space="preserve"> (Floodway)</t>
    </r>
  </si>
  <si>
    <r>
      <t>Backfill with select backfill material to (</t>
    </r>
    <r>
      <rPr>
        <i/>
        <sz val="12"/>
        <color theme="1"/>
        <rFont val="Arial"/>
        <family val="2"/>
      </rPr>
      <t>Provisional Quantity, if ordered</t>
    </r>
    <r>
      <rPr>
        <sz val="12"/>
        <color theme="1"/>
        <rFont val="Arial"/>
        <family val="2"/>
      </rPr>
      <t>, allowance to backfill excavations of unsuitable material)</t>
    </r>
  </si>
  <si>
    <t>3501P</t>
  </si>
  <si>
    <t>Subtype 2.3, Unbound pavement, [Floodway base layer]</t>
  </si>
  <si>
    <t xml:space="preserve">Type 4 Base, Subtype [Castle Creek Quarry Council Mix as specified on plans], Unbound pavement, </t>
  </si>
  <si>
    <t>Insitu stabilisation using cement or cementitious blends [Stabilised Floodway Approaches Ch. 2116 - 2166m &amp; Ch 2210 - 2310m]</t>
  </si>
  <si>
    <t>Supply of stabilising agent [GB cement/Fly Ash, estimated 3% by mass]</t>
  </si>
  <si>
    <t>Water curing [Stabilised Floodway Approaches]</t>
  </si>
  <si>
    <t>Supply and Placement of Pavement Geosynthetic Material [CombiGrid Composite Geogrid, or approved equivalent]</t>
  </si>
  <si>
    <t>Demolition of road furniture, as detailed in drawings</t>
  </si>
  <si>
    <t>Road edge guide posts (Flexible)</t>
  </si>
  <si>
    <t>Road edge guide posts (Flexible tubular, floodway)</t>
  </si>
  <si>
    <t>Supply of regulatory, warning and hazard sign faces, as detailed in drawings</t>
  </si>
  <si>
    <t>Supply of direction and information sign faces, as detailed in drawings</t>
  </si>
  <si>
    <t>Installation of regulatory, warning and hazard signs, as detailed in drawings</t>
  </si>
  <si>
    <t>Installation of direction and information signs, as detailed in drawings</t>
  </si>
  <si>
    <t>Spotting only for longitudinal lines</t>
  </si>
  <si>
    <t>Dividing line, continuous 150 mm wide</t>
  </si>
  <si>
    <t>Non- Standard Items</t>
  </si>
  <si>
    <t>Remove and dispose of large trees identified for removal</t>
  </si>
  <si>
    <t>Supply and installation of 375 RCP</t>
  </si>
  <si>
    <t>Supply and installation of precast endwalls</t>
  </si>
  <si>
    <t>Excavation for cutoff walls</t>
  </si>
  <si>
    <t>Reinforced Concrete overlay (including cutoff walls) fo existing floodway as per Design Drawing 0131-0223-9005-002</t>
  </si>
  <si>
    <t>Removal and disposal of existing RCP and endwalls</t>
  </si>
  <si>
    <t>Culvert Replacement - CH720</t>
  </si>
  <si>
    <t>Floodway Replacement - CH2035 - 2355</t>
  </si>
  <si>
    <t>Floodway Overlay - CH5930 - 5940</t>
  </si>
  <si>
    <t>Culvert Replacement - CH6390</t>
  </si>
  <si>
    <t>Earthworks</t>
  </si>
  <si>
    <t>Gravel Resheeting 150mm depth (including supply of Gravel)</t>
  </si>
  <si>
    <t>Project Management</t>
  </si>
  <si>
    <t>Supply of As Constructed Survey and Drawings</t>
  </si>
  <si>
    <t>Road edge guide posts (Flexible) - Yellow</t>
  </si>
  <si>
    <t>Clearing and reinstatement of drains</t>
  </si>
  <si>
    <t>•	Clearing and re-instatement of longditudinal and diversion drains as required
•	Resheeting of road with addition of 150mm of 40 CBR Council mix gravel (road surface to a nominal 4% crossfall)</t>
  </si>
  <si>
    <t xml:space="preserve"> Separable Portion 2 - Harsants Road</t>
  </si>
  <si>
    <t xml:space="preserve"> Separable Portion 1 - Harsants Road</t>
  </si>
  <si>
    <t>Separable Portion 1 - Harsants Road</t>
  </si>
  <si>
    <t>Separable Portion 2 - Harsants Road</t>
  </si>
  <si>
    <t xml:space="preserve"> Separable Portion 3 - Tollemaches Road</t>
  </si>
  <si>
    <t>Hand placed concrete paving, as per design</t>
  </si>
  <si>
    <t>Rock protection as per design</t>
  </si>
  <si>
    <t>Floodway</t>
  </si>
  <si>
    <r>
      <t xml:space="preserve">Excavation and disposal of Unsuitable Material  </t>
    </r>
    <r>
      <rPr>
        <i/>
        <sz val="12"/>
        <color theme="1"/>
        <rFont val="Arial"/>
        <family val="2"/>
      </rPr>
      <t>(Provisional Item, as directed)</t>
    </r>
  </si>
  <si>
    <t>Excavation, all materials (includes disposal at approved location)</t>
  </si>
  <si>
    <t>Construction of Entrances to Private Property - as per design</t>
  </si>
  <si>
    <t xml:space="preserve">CBR 40 Council Mix - Base, Unbound pavement, </t>
  </si>
  <si>
    <t>Tollemaches Road</t>
  </si>
  <si>
    <t>Reconstruction of Gravel Floodway Approaches as per design</t>
  </si>
  <si>
    <t>Installation of concrete floodway and Rock Protection as per design</t>
  </si>
  <si>
    <t>Please note the following items shown in the design are to be excluded from the construction process:
-	Grass seeding (listed as an if ordered item on the design) of the batters</t>
  </si>
  <si>
    <t>A3</t>
  </si>
  <si>
    <t>Separable Portion 3 - Tollemaches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</si>
</sst>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4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4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44" fontId="1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2" fillId="0" borderId="4" xfId="0" applyFont="1" applyBorder="1"/>
    <xf numFmtId="44" fontId="1" fillId="0" borderId="4" xfId="0" applyNumberFormat="1" applyFont="1" applyBorder="1"/>
    <xf numFmtId="0" fontId="1" fillId="2" borderId="4" xfId="0" applyFont="1" applyFill="1" applyBorder="1"/>
    <xf numFmtId="44" fontId="1" fillId="2" borderId="4" xfId="0" applyNumberFormat="1" applyFont="1" applyFill="1" applyBorder="1"/>
    <xf numFmtId="0" fontId="5" fillId="2" borderId="4" xfId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164" fontId="1" fillId="2" borderId="4" xfId="0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wrapText="1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4" fontId="11" fillId="0" borderId="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146E-350C-4B9D-B5F7-8ACC54176BEC}">
  <dimension ref="A1:I11"/>
  <sheetViews>
    <sheetView workbookViewId="0">
      <selection sqref="A1:A2"/>
    </sheetView>
  </sheetViews>
  <sheetFormatPr defaultColWidth="8.85546875" defaultRowHeight="14.25" x14ac:dyDescent="0.2"/>
  <cols>
    <col min="1" max="2" width="16.7109375" style="27" bestFit="1" customWidth="1"/>
    <col min="3" max="3" width="13.85546875" style="26" bestFit="1" customWidth="1"/>
    <col min="4" max="4" width="12.85546875" style="26" bestFit="1" customWidth="1"/>
    <col min="5" max="5" width="50.140625" style="26" customWidth="1"/>
    <col min="6" max="8" width="22.5703125" style="26" bestFit="1" customWidth="1"/>
    <col min="9" max="9" width="42.5703125" style="26" customWidth="1"/>
    <col min="10" max="16384" width="8.85546875" style="26"/>
  </cols>
  <sheetData>
    <row r="1" spans="1:9" s="23" customFormat="1" ht="27.75" customHeight="1" x14ac:dyDescent="0.25">
      <c r="A1" s="50" t="s">
        <v>46</v>
      </c>
      <c r="B1" s="52" t="s">
        <v>0</v>
      </c>
      <c r="C1" s="50" t="s">
        <v>1</v>
      </c>
      <c r="D1" s="50" t="s">
        <v>2</v>
      </c>
      <c r="E1" s="50" t="s">
        <v>37</v>
      </c>
      <c r="F1" s="50" t="s">
        <v>39</v>
      </c>
      <c r="G1" s="50" t="s">
        <v>40</v>
      </c>
      <c r="H1" s="50" t="s">
        <v>41</v>
      </c>
    </row>
    <row r="2" spans="1:9" s="23" customFormat="1" x14ac:dyDescent="0.25">
      <c r="A2" s="51"/>
      <c r="B2" s="53"/>
      <c r="C2" s="51"/>
      <c r="D2" s="51"/>
      <c r="E2" s="51"/>
      <c r="F2" s="51"/>
      <c r="G2" s="51"/>
      <c r="H2" s="51"/>
    </row>
    <row r="3" spans="1:9" ht="96.75" customHeight="1" x14ac:dyDescent="0.2">
      <c r="A3" s="42">
        <v>2</v>
      </c>
      <c r="B3" s="25" t="s">
        <v>38</v>
      </c>
      <c r="C3" s="25">
        <v>0</v>
      </c>
      <c r="D3" s="25">
        <v>2035</v>
      </c>
      <c r="E3" s="33" t="s">
        <v>104</v>
      </c>
      <c r="F3" s="25">
        <v>2035</v>
      </c>
      <c r="G3" s="25">
        <v>5</v>
      </c>
      <c r="H3" s="25">
        <v>0.15</v>
      </c>
    </row>
    <row r="4" spans="1:9" ht="71.25" x14ac:dyDescent="0.2">
      <c r="A4" s="42">
        <v>1</v>
      </c>
      <c r="B4" s="25" t="s">
        <v>38</v>
      </c>
      <c r="C4" s="25">
        <v>720</v>
      </c>
      <c r="D4" s="25"/>
      <c r="E4" s="33" t="s">
        <v>42</v>
      </c>
      <c r="F4" s="25">
        <v>7.2</v>
      </c>
      <c r="G4" s="25"/>
      <c r="H4" s="25"/>
    </row>
    <row r="5" spans="1:9" ht="71.25" x14ac:dyDescent="0.2">
      <c r="A5" s="43">
        <v>1</v>
      </c>
      <c r="B5" s="32" t="s">
        <v>38</v>
      </c>
      <c r="C5" s="31">
        <v>2035</v>
      </c>
      <c r="D5" s="31">
        <v>2355</v>
      </c>
      <c r="E5" s="34" t="s">
        <v>43</v>
      </c>
      <c r="F5" s="31">
        <v>320</v>
      </c>
      <c r="G5" s="31">
        <v>5</v>
      </c>
      <c r="H5" s="31"/>
      <c r="I5" s="37" t="s">
        <v>120</v>
      </c>
    </row>
    <row r="6" spans="1:9" ht="96.75" customHeight="1" x14ac:dyDescent="0.2">
      <c r="A6" s="42">
        <v>2</v>
      </c>
      <c r="B6" s="25" t="s">
        <v>38</v>
      </c>
      <c r="C6" s="25">
        <v>2355</v>
      </c>
      <c r="D6" s="25">
        <v>7100</v>
      </c>
      <c r="E6" s="33" t="s">
        <v>104</v>
      </c>
      <c r="F6" s="25">
        <v>4745</v>
      </c>
      <c r="G6" s="25">
        <v>5</v>
      </c>
      <c r="H6" s="25">
        <v>0.15</v>
      </c>
    </row>
    <row r="7" spans="1:9" ht="96.75" customHeight="1" x14ac:dyDescent="0.2">
      <c r="A7" s="42">
        <v>1</v>
      </c>
      <c r="B7" s="25" t="s">
        <v>38</v>
      </c>
      <c r="C7" s="25">
        <v>5930</v>
      </c>
      <c r="D7" s="25">
        <v>5940</v>
      </c>
      <c r="E7" s="33" t="s">
        <v>44</v>
      </c>
      <c r="F7" s="25">
        <v>20</v>
      </c>
      <c r="G7" s="25">
        <v>6.5</v>
      </c>
      <c r="H7" s="25">
        <v>0.15</v>
      </c>
    </row>
    <row r="8" spans="1:9" ht="71.25" x14ac:dyDescent="0.2">
      <c r="A8" s="42">
        <v>1</v>
      </c>
      <c r="B8" s="25" t="s">
        <v>38</v>
      </c>
      <c r="C8" s="24">
        <v>6390</v>
      </c>
      <c r="D8" s="24"/>
      <c r="E8" s="33" t="s">
        <v>45</v>
      </c>
      <c r="F8" s="24">
        <v>9.8000000000000007</v>
      </c>
      <c r="G8" s="24"/>
      <c r="H8" s="24"/>
    </row>
    <row r="9" spans="1:9" ht="28.5" x14ac:dyDescent="0.2">
      <c r="A9" s="42">
        <v>3</v>
      </c>
      <c r="B9" s="24" t="s">
        <v>117</v>
      </c>
      <c r="C9" s="24">
        <v>5680</v>
      </c>
      <c r="D9" s="24">
        <v>5740</v>
      </c>
      <c r="E9" s="33" t="s">
        <v>118</v>
      </c>
      <c r="F9" s="24">
        <v>60</v>
      </c>
      <c r="G9" s="24">
        <v>6</v>
      </c>
      <c r="H9" s="24">
        <v>0.15</v>
      </c>
    </row>
    <row r="10" spans="1:9" ht="28.5" x14ac:dyDescent="0.2">
      <c r="A10" s="42">
        <v>3</v>
      </c>
      <c r="B10" s="24" t="s">
        <v>117</v>
      </c>
      <c r="C10" s="24">
        <v>5740</v>
      </c>
      <c r="D10" s="24">
        <v>5770</v>
      </c>
      <c r="E10" s="33" t="s">
        <v>119</v>
      </c>
      <c r="F10" s="24">
        <v>30</v>
      </c>
      <c r="G10" s="24">
        <v>6</v>
      </c>
      <c r="H10" s="24"/>
    </row>
    <row r="11" spans="1:9" ht="28.5" x14ac:dyDescent="0.2">
      <c r="A11" s="42">
        <v>3</v>
      </c>
      <c r="B11" s="24" t="s">
        <v>117</v>
      </c>
      <c r="C11" s="24">
        <v>5770</v>
      </c>
      <c r="D11" s="24">
        <v>5820</v>
      </c>
      <c r="E11" s="33" t="s">
        <v>118</v>
      </c>
      <c r="F11" s="24">
        <v>50</v>
      </c>
      <c r="G11" s="24">
        <v>6</v>
      </c>
      <c r="H11" s="24">
        <v>0.15</v>
      </c>
    </row>
  </sheetData>
  <sortState xmlns:xlrd2="http://schemas.microsoft.com/office/spreadsheetml/2017/richdata2" ref="B3:D5">
    <sortCondition ref="C3:C5"/>
  </sortState>
  <mergeCells count="8">
    <mergeCell ref="H1:H2"/>
    <mergeCell ref="E1:E2"/>
    <mergeCell ref="F1:F2"/>
    <mergeCell ref="G1:G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6694-5F57-4B6E-9E52-A52910C4C5CD}">
  <dimension ref="A2:C6"/>
  <sheetViews>
    <sheetView workbookViewId="0">
      <selection activeCell="C6" sqref="C6"/>
    </sheetView>
  </sheetViews>
  <sheetFormatPr defaultRowHeight="15.75" x14ac:dyDescent="0.25"/>
  <cols>
    <col min="1" max="1" width="11.5703125" bestFit="1" customWidth="1"/>
    <col min="2" max="2" width="39" style="3" bestFit="1" customWidth="1"/>
    <col min="3" max="3" width="18.28515625" style="3" bestFit="1" customWidth="1"/>
  </cols>
  <sheetData>
    <row r="2" spans="1:3" x14ac:dyDescent="0.25">
      <c r="A2" s="18" t="s">
        <v>13</v>
      </c>
      <c r="B2" s="18" t="s">
        <v>20</v>
      </c>
      <c r="C2" s="18" t="s">
        <v>17</v>
      </c>
    </row>
    <row r="3" spans="1:3" x14ac:dyDescent="0.25">
      <c r="A3" s="22" t="s">
        <v>14</v>
      </c>
      <c r="B3" s="20" t="s">
        <v>107</v>
      </c>
      <c r="C3" s="21">
        <f>'A1 - Schedule'!F67</f>
        <v>0</v>
      </c>
    </row>
    <row r="4" spans="1:3" x14ac:dyDescent="0.25">
      <c r="A4" s="30" t="s">
        <v>15</v>
      </c>
      <c r="B4" s="28" t="s">
        <v>108</v>
      </c>
      <c r="C4" s="19">
        <f>'A2 - Schedule'!F12</f>
        <v>0</v>
      </c>
    </row>
    <row r="5" spans="1:3" ht="30.75" x14ac:dyDescent="0.25">
      <c r="A5" s="30" t="s">
        <v>121</v>
      </c>
      <c r="B5" s="28" t="s">
        <v>122</v>
      </c>
      <c r="C5" s="19">
        <f>'A2 - Schedule'!F13</f>
        <v>0</v>
      </c>
    </row>
    <row r="6" spans="1:3" x14ac:dyDescent="0.25">
      <c r="A6" s="3"/>
      <c r="B6" s="16" t="s">
        <v>6</v>
      </c>
      <c r="C6" s="17">
        <f>SUM(C3:C5)</f>
        <v>0</v>
      </c>
    </row>
  </sheetData>
  <hyperlinks>
    <hyperlink ref="A3" location="'A1 - Schedule'!A1" display="A1" xr:uid="{105601D4-41ED-43BE-A38B-EF81D62DBA0D}"/>
    <hyperlink ref="A4" location="'A2 - Schedule'!A1" display="A2" xr:uid="{35055B66-AF84-45A4-A5D2-1D4D3388B214}"/>
    <hyperlink ref="A5" location="'A3 - Schedule'!A1" display="A3" xr:uid="{772E0B2B-B450-4865-B2DE-ED454EA98E3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1:H67"/>
  <sheetViews>
    <sheetView workbookViewId="0">
      <selection activeCell="B18" sqref="B18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36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54" t="s">
        <v>106</v>
      </c>
      <c r="B1" s="55"/>
      <c r="C1" s="55"/>
      <c r="D1" s="55"/>
      <c r="E1" s="55"/>
      <c r="F1" s="56"/>
    </row>
    <row r="2" spans="1:6" ht="31.5" x14ac:dyDescent="0.25">
      <c r="A2" s="14" t="s">
        <v>3</v>
      </c>
      <c r="B2" s="14" t="s">
        <v>4</v>
      </c>
      <c r="C2" s="38" t="s">
        <v>5</v>
      </c>
      <c r="D2" s="39" t="s">
        <v>11</v>
      </c>
      <c r="E2" s="40" t="s">
        <v>18</v>
      </c>
      <c r="F2" s="40" t="s">
        <v>19</v>
      </c>
    </row>
    <row r="3" spans="1:6" ht="15.75" x14ac:dyDescent="0.25">
      <c r="A3" s="57" t="s">
        <v>10</v>
      </c>
      <c r="B3" s="57"/>
      <c r="C3" s="57"/>
      <c r="D3" s="57"/>
      <c r="E3" s="57"/>
      <c r="F3" s="57"/>
    </row>
    <row r="4" spans="1:6" x14ac:dyDescent="0.25">
      <c r="A4" s="10">
        <v>1201</v>
      </c>
      <c r="B4" s="41" t="s">
        <v>8</v>
      </c>
      <c r="C4" s="29">
        <v>1</v>
      </c>
      <c r="D4" s="10" t="s">
        <v>7</v>
      </c>
      <c r="E4" s="13"/>
      <c r="F4" s="13">
        <f>E4*C4</f>
        <v>0</v>
      </c>
    </row>
    <row r="5" spans="1:6" ht="15.75" x14ac:dyDescent="0.25">
      <c r="A5" s="57" t="s">
        <v>12</v>
      </c>
      <c r="B5" s="57"/>
      <c r="C5" s="57"/>
      <c r="D5" s="57"/>
      <c r="E5" s="57"/>
      <c r="F5" s="57"/>
    </row>
    <row r="6" spans="1:6" x14ac:dyDescent="0.25">
      <c r="A6" s="10">
        <v>1101</v>
      </c>
      <c r="B6" s="41" t="s">
        <v>12</v>
      </c>
      <c r="C6" s="29">
        <v>1</v>
      </c>
      <c r="D6" s="10" t="s">
        <v>7</v>
      </c>
      <c r="E6" s="13"/>
      <c r="F6" s="13">
        <f>E6*C6</f>
        <v>0</v>
      </c>
    </row>
    <row r="7" spans="1:6" ht="15.75" x14ac:dyDescent="0.25">
      <c r="A7" s="57" t="s">
        <v>9</v>
      </c>
      <c r="B7" s="57"/>
      <c r="C7" s="57"/>
      <c r="D7" s="57"/>
      <c r="E7" s="57"/>
      <c r="F7" s="57"/>
    </row>
    <row r="8" spans="1:6" ht="30" x14ac:dyDescent="0.25">
      <c r="A8" s="10">
        <v>1313</v>
      </c>
      <c r="B8" s="11" t="s">
        <v>21</v>
      </c>
      <c r="C8" s="29">
        <v>1</v>
      </c>
      <c r="D8" s="10" t="s">
        <v>7</v>
      </c>
      <c r="E8" s="13"/>
      <c r="F8" s="13">
        <f>E8*C8</f>
        <v>0</v>
      </c>
    </row>
    <row r="9" spans="1:6" ht="15.75" x14ac:dyDescent="0.25">
      <c r="A9" s="57" t="s">
        <v>100</v>
      </c>
      <c r="B9" s="57"/>
      <c r="C9" s="57"/>
      <c r="D9" s="57"/>
      <c r="E9" s="57"/>
      <c r="F9" s="57"/>
    </row>
    <row r="10" spans="1:6" ht="30" x14ac:dyDescent="0.25">
      <c r="A10" s="10">
        <v>9131</v>
      </c>
      <c r="B10" s="11" t="s">
        <v>101</v>
      </c>
      <c r="C10" s="29">
        <v>1</v>
      </c>
      <c r="D10" s="10" t="s">
        <v>7</v>
      </c>
      <c r="E10" s="13"/>
      <c r="F10" s="13">
        <f>E10*C10</f>
        <v>0</v>
      </c>
    </row>
    <row r="11" spans="1:6" ht="44.25" customHeight="1" x14ac:dyDescent="0.25">
      <c r="A11" s="54" t="s">
        <v>94</v>
      </c>
      <c r="B11" s="55"/>
      <c r="C11" s="55"/>
      <c r="D11" s="55"/>
      <c r="E11" s="55"/>
      <c r="F11" s="56"/>
    </row>
    <row r="12" spans="1:6" ht="30" x14ac:dyDescent="0.25">
      <c r="A12" s="10">
        <v>2102</v>
      </c>
      <c r="B12" s="11" t="s">
        <v>93</v>
      </c>
      <c r="C12" s="29">
        <v>1</v>
      </c>
      <c r="D12" s="10" t="s">
        <v>7</v>
      </c>
      <c r="E12" s="13"/>
      <c r="F12" s="13">
        <f>E12*C12</f>
        <v>0</v>
      </c>
    </row>
    <row r="13" spans="1:6" x14ac:dyDescent="0.25">
      <c r="A13" s="6">
        <v>2241</v>
      </c>
      <c r="B13" s="9" t="s">
        <v>89</v>
      </c>
      <c r="C13" s="35">
        <v>7.2</v>
      </c>
      <c r="D13" s="6" t="s">
        <v>34</v>
      </c>
      <c r="E13" s="8"/>
      <c r="F13" s="8">
        <f>E13*C13</f>
        <v>0</v>
      </c>
    </row>
    <row r="14" spans="1:6" x14ac:dyDescent="0.25">
      <c r="A14" s="10">
        <v>2308</v>
      </c>
      <c r="B14" s="11" t="s">
        <v>90</v>
      </c>
      <c r="C14" s="29">
        <v>2</v>
      </c>
      <c r="D14" s="10" t="s">
        <v>22</v>
      </c>
      <c r="E14" s="13"/>
      <c r="F14" s="13">
        <f>E14*C14</f>
        <v>0</v>
      </c>
    </row>
    <row r="15" spans="1:6" x14ac:dyDescent="0.25">
      <c r="A15" s="6">
        <v>6113</v>
      </c>
      <c r="B15" s="9" t="s">
        <v>102</v>
      </c>
      <c r="C15" s="35">
        <v>4</v>
      </c>
      <c r="D15" s="6" t="s">
        <v>22</v>
      </c>
      <c r="E15" s="8"/>
      <c r="F15" s="8">
        <f>E15*C15</f>
        <v>0</v>
      </c>
    </row>
    <row r="16" spans="1:6" ht="53.25" customHeight="1" x14ac:dyDescent="0.25">
      <c r="A16" s="61" t="s">
        <v>95</v>
      </c>
      <c r="B16" s="62"/>
      <c r="C16" s="62"/>
      <c r="D16" s="62"/>
      <c r="E16" s="62"/>
      <c r="F16" s="63"/>
    </row>
    <row r="17" spans="1:6" ht="15.75" x14ac:dyDescent="0.25">
      <c r="A17" s="44" t="s">
        <v>48</v>
      </c>
      <c r="B17" s="44"/>
      <c r="C17" s="45"/>
      <c r="D17" s="44"/>
      <c r="E17" s="44"/>
      <c r="F17" s="44"/>
    </row>
    <row r="18" spans="1:6" ht="30" x14ac:dyDescent="0.25">
      <c r="A18" s="10">
        <v>2101</v>
      </c>
      <c r="B18" s="11" t="s">
        <v>47</v>
      </c>
      <c r="C18" s="29">
        <v>317</v>
      </c>
      <c r="D18" s="10" t="s">
        <v>16</v>
      </c>
      <c r="E18" s="13"/>
      <c r="F18" s="13">
        <f>E18*C18</f>
        <v>0</v>
      </c>
    </row>
    <row r="19" spans="1:6" ht="15.75" x14ac:dyDescent="0.25">
      <c r="A19" s="64" t="s">
        <v>49</v>
      </c>
      <c r="B19" s="67"/>
      <c r="C19" s="67"/>
      <c r="D19" s="67"/>
      <c r="E19" s="67"/>
      <c r="F19" s="68"/>
    </row>
    <row r="20" spans="1:6" ht="60" x14ac:dyDescent="0.25">
      <c r="A20" s="10">
        <v>2631</v>
      </c>
      <c r="B20" s="11" t="s">
        <v>50</v>
      </c>
      <c r="C20" s="29">
        <v>314</v>
      </c>
      <c r="D20" s="10" t="s">
        <v>16</v>
      </c>
      <c r="E20" s="13"/>
      <c r="F20" s="13">
        <f t="shared" ref="F20:F24" si="0">E20*C20</f>
        <v>0</v>
      </c>
    </row>
    <row r="21" spans="1:6" ht="30" x14ac:dyDescent="0.25">
      <c r="A21" s="6">
        <v>2643</v>
      </c>
      <c r="B21" s="9" t="s">
        <v>51</v>
      </c>
      <c r="C21" s="35">
        <v>244.2</v>
      </c>
      <c r="D21" s="6" t="s">
        <v>26</v>
      </c>
      <c r="E21" s="8"/>
      <c r="F21" s="8">
        <f t="shared" si="0"/>
        <v>0</v>
      </c>
    </row>
    <row r="22" spans="1:6" ht="30" x14ac:dyDescent="0.25">
      <c r="A22" s="10">
        <v>2644</v>
      </c>
      <c r="B22" s="11" t="s">
        <v>52</v>
      </c>
      <c r="C22" s="29">
        <v>53.2</v>
      </c>
      <c r="D22" s="10" t="s">
        <v>26</v>
      </c>
      <c r="E22" s="13"/>
      <c r="F22" s="13">
        <f t="shared" si="0"/>
        <v>0</v>
      </c>
    </row>
    <row r="23" spans="1:6" ht="30" x14ac:dyDescent="0.25">
      <c r="A23" s="6" t="s">
        <v>53</v>
      </c>
      <c r="B23" s="9" t="s">
        <v>54</v>
      </c>
      <c r="C23" s="35">
        <v>46.4</v>
      </c>
      <c r="D23" s="6" t="s">
        <v>26</v>
      </c>
      <c r="E23" s="8"/>
      <c r="F23" s="8">
        <f t="shared" si="0"/>
        <v>0</v>
      </c>
    </row>
    <row r="24" spans="1:6" ht="30" x14ac:dyDescent="0.25">
      <c r="A24" s="10" t="s">
        <v>55</v>
      </c>
      <c r="B24" s="11" t="s">
        <v>56</v>
      </c>
      <c r="C24" s="29">
        <v>7.6</v>
      </c>
      <c r="D24" s="10" t="s">
        <v>26</v>
      </c>
      <c r="E24" s="13"/>
      <c r="F24" s="13">
        <f t="shared" si="0"/>
        <v>0</v>
      </c>
    </row>
    <row r="25" spans="1:6" ht="15.75" x14ac:dyDescent="0.25">
      <c r="A25" s="57" t="s">
        <v>23</v>
      </c>
      <c r="B25" s="57"/>
      <c r="C25" s="57"/>
      <c r="D25" s="57"/>
      <c r="E25" s="57"/>
      <c r="F25" s="57"/>
    </row>
    <row r="26" spans="1:6" x14ac:dyDescent="0.25">
      <c r="A26" s="10">
        <v>3101</v>
      </c>
      <c r="B26" s="11" t="s">
        <v>24</v>
      </c>
      <c r="C26" s="29">
        <v>2628</v>
      </c>
      <c r="D26" s="10" t="s">
        <v>16</v>
      </c>
      <c r="E26" s="13"/>
      <c r="F26" s="13">
        <f t="shared" ref="F26:F30" si="1">E26*C26</f>
        <v>0</v>
      </c>
    </row>
    <row r="27" spans="1:6" ht="45" x14ac:dyDescent="0.25">
      <c r="A27" s="6" t="s">
        <v>25</v>
      </c>
      <c r="B27" s="9" t="s">
        <v>36</v>
      </c>
      <c r="C27" s="35">
        <v>143</v>
      </c>
      <c r="D27" s="6" t="s">
        <v>26</v>
      </c>
      <c r="E27" s="8"/>
      <c r="F27" s="8">
        <f t="shared" si="1"/>
        <v>0</v>
      </c>
    </row>
    <row r="28" spans="1:6" ht="30" x14ac:dyDescent="0.25">
      <c r="A28" s="10">
        <v>3104</v>
      </c>
      <c r="B28" s="11" t="s">
        <v>57</v>
      </c>
      <c r="C28" s="29">
        <v>1218</v>
      </c>
      <c r="D28" s="10" t="s">
        <v>16</v>
      </c>
      <c r="E28" s="13"/>
      <c r="F28" s="13">
        <f t="shared" si="1"/>
        <v>0</v>
      </c>
    </row>
    <row r="29" spans="1:6" ht="45" x14ac:dyDescent="0.25">
      <c r="A29" s="6" t="s">
        <v>27</v>
      </c>
      <c r="B29" s="9" t="s">
        <v>58</v>
      </c>
      <c r="C29" s="35">
        <v>150</v>
      </c>
      <c r="D29" s="6" t="s">
        <v>26</v>
      </c>
      <c r="E29" s="8"/>
      <c r="F29" s="8">
        <f t="shared" si="1"/>
        <v>0</v>
      </c>
    </row>
    <row r="30" spans="1:6" ht="45" x14ac:dyDescent="0.25">
      <c r="A30" s="10" t="s">
        <v>59</v>
      </c>
      <c r="B30" s="11" t="s">
        <v>60</v>
      </c>
      <c r="C30" s="29">
        <v>150</v>
      </c>
      <c r="D30" s="10" t="s">
        <v>26</v>
      </c>
      <c r="E30" s="13"/>
      <c r="F30" s="13">
        <f t="shared" si="1"/>
        <v>0</v>
      </c>
    </row>
    <row r="31" spans="1:6" ht="30" x14ac:dyDescent="0.25">
      <c r="A31" s="6">
        <v>3201</v>
      </c>
      <c r="B31" s="9" t="s">
        <v>61</v>
      </c>
      <c r="C31" s="35">
        <v>1930</v>
      </c>
      <c r="D31" s="6" t="s">
        <v>26</v>
      </c>
      <c r="E31" s="8"/>
      <c r="F31" s="8">
        <f>E31*C31</f>
        <v>0</v>
      </c>
    </row>
    <row r="32" spans="1:6" ht="45" x14ac:dyDescent="0.25">
      <c r="A32" s="10" t="s">
        <v>63</v>
      </c>
      <c r="B32" s="11" t="s">
        <v>62</v>
      </c>
      <c r="C32" s="29">
        <v>18</v>
      </c>
      <c r="D32" s="10" t="s">
        <v>26</v>
      </c>
      <c r="E32" s="13"/>
      <c r="F32" s="13">
        <f>E32*C32</f>
        <v>0</v>
      </c>
    </row>
    <row r="33" spans="1:6" x14ac:dyDescent="0.25">
      <c r="A33" s="6">
        <v>3301</v>
      </c>
      <c r="B33" s="9" t="s">
        <v>64</v>
      </c>
      <c r="C33" s="35">
        <v>306</v>
      </c>
      <c r="D33" s="6" t="s">
        <v>26</v>
      </c>
      <c r="E33" s="8"/>
      <c r="F33" s="8">
        <f>E33*C33</f>
        <v>0</v>
      </c>
    </row>
    <row r="34" spans="1:6" ht="60" x14ac:dyDescent="0.25">
      <c r="A34" s="10">
        <v>3302</v>
      </c>
      <c r="B34" s="11" t="s">
        <v>65</v>
      </c>
      <c r="C34" s="29">
        <v>12</v>
      </c>
      <c r="D34" s="10" t="s">
        <v>26</v>
      </c>
      <c r="E34" s="13"/>
      <c r="F34" s="13">
        <f>E34*C34</f>
        <v>0</v>
      </c>
    </row>
    <row r="35" spans="1:6" ht="30" x14ac:dyDescent="0.25">
      <c r="A35" s="6" t="s">
        <v>67</v>
      </c>
      <c r="B35" s="9" t="s">
        <v>66</v>
      </c>
      <c r="C35" s="35">
        <v>2498.8000000000002</v>
      </c>
      <c r="D35" s="6" t="s">
        <v>16</v>
      </c>
      <c r="E35" s="8"/>
      <c r="F35" s="8">
        <f t="shared" ref="F35:F37" si="2">E35*C35</f>
        <v>0</v>
      </c>
    </row>
    <row r="36" spans="1:6" ht="45" x14ac:dyDescent="0.25">
      <c r="A36" s="10" t="s">
        <v>68</v>
      </c>
      <c r="B36" s="11" t="s">
        <v>69</v>
      </c>
      <c r="C36" s="46">
        <v>46.95</v>
      </c>
      <c r="D36" s="10" t="s">
        <v>26</v>
      </c>
      <c r="E36" s="13"/>
      <c r="F36" s="13">
        <f t="shared" si="2"/>
        <v>0</v>
      </c>
    </row>
    <row r="37" spans="1:6" ht="60" x14ac:dyDescent="0.25">
      <c r="A37" s="6" t="s">
        <v>71</v>
      </c>
      <c r="B37" s="9" t="s">
        <v>70</v>
      </c>
      <c r="C37" s="35">
        <v>299.89999999999998</v>
      </c>
      <c r="D37" s="6" t="s">
        <v>26</v>
      </c>
      <c r="E37" s="8"/>
      <c r="F37" s="8">
        <f t="shared" si="2"/>
        <v>0</v>
      </c>
    </row>
    <row r="38" spans="1:6" ht="15.75" x14ac:dyDescent="0.25">
      <c r="A38" s="47" t="s">
        <v>29</v>
      </c>
      <c r="B38" s="48"/>
      <c r="C38" s="48"/>
      <c r="D38" s="48"/>
      <c r="E38" s="48"/>
      <c r="F38" s="49"/>
    </row>
    <row r="39" spans="1:6" ht="30" x14ac:dyDescent="0.25">
      <c r="A39" s="6">
        <v>4102</v>
      </c>
      <c r="B39" s="9" t="s">
        <v>72</v>
      </c>
      <c r="C39" s="35">
        <v>62.6</v>
      </c>
      <c r="D39" s="6" t="s">
        <v>26</v>
      </c>
      <c r="E39" s="8"/>
      <c r="F39" s="8">
        <f>E39*C39</f>
        <v>0</v>
      </c>
    </row>
    <row r="40" spans="1:6" ht="45" x14ac:dyDescent="0.25">
      <c r="A40" s="10">
        <v>4101</v>
      </c>
      <c r="B40" s="11" t="s">
        <v>73</v>
      </c>
      <c r="C40" s="29">
        <v>455.1</v>
      </c>
      <c r="D40" s="10" t="s">
        <v>26</v>
      </c>
      <c r="E40" s="13"/>
      <c r="F40" s="13">
        <f>E40*C40</f>
        <v>0</v>
      </c>
    </row>
    <row r="41" spans="1:6" ht="15.75" x14ac:dyDescent="0.25">
      <c r="A41" s="64" t="s">
        <v>30</v>
      </c>
      <c r="B41" s="65"/>
      <c r="C41" s="65"/>
      <c r="D41" s="65"/>
      <c r="E41" s="65"/>
      <c r="F41" s="66"/>
    </row>
    <row r="42" spans="1:6" ht="60" x14ac:dyDescent="0.25">
      <c r="A42" s="10">
        <v>4212</v>
      </c>
      <c r="B42" s="11" t="s">
        <v>74</v>
      </c>
      <c r="C42" s="29">
        <v>1108</v>
      </c>
      <c r="D42" s="10" t="s">
        <v>16</v>
      </c>
      <c r="E42" s="13"/>
      <c r="F42" s="13">
        <f>E42*C42</f>
        <v>0</v>
      </c>
    </row>
    <row r="43" spans="1:6" ht="30" x14ac:dyDescent="0.25">
      <c r="A43" s="6">
        <v>4221</v>
      </c>
      <c r="B43" s="9" t="s">
        <v>75</v>
      </c>
      <c r="C43" s="35">
        <v>15.3</v>
      </c>
      <c r="D43" s="6" t="s">
        <v>28</v>
      </c>
      <c r="E43" s="8"/>
      <c r="F43" s="8">
        <f>E43*C43</f>
        <v>0</v>
      </c>
    </row>
    <row r="44" spans="1:6" ht="30" x14ac:dyDescent="0.25">
      <c r="A44" s="10">
        <v>4232</v>
      </c>
      <c r="B44" s="11" t="s">
        <v>76</v>
      </c>
      <c r="C44" s="29">
        <v>1108</v>
      </c>
      <c r="D44" s="10" t="s">
        <v>16</v>
      </c>
      <c r="E44" s="13"/>
      <c r="F44" s="13">
        <f>E44*C44</f>
        <v>0</v>
      </c>
    </row>
    <row r="45" spans="1:6" ht="15.75" x14ac:dyDescent="0.25">
      <c r="A45" s="64" t="s">
        <v>31</v>
      </c>
      <c r="B45" s="65"/>
      <c r="C45" s="65"/>
      <c r="D45" s="65"/>
      <c r="E45" s="65"/>
      <c r="F45" s="66"/>
    </row>
    <row r="46" spans="1:6" ht="60" x14ac:dyDescent="0.25">
      <c r="A46" s="10">
        <v>3304</v>
      </c>
      <c r="B46" s="11" t="s">
        <v>77</v>
      </c>
      <c r="C46" s="29">
        <v>313</v>
      </c>
      <c r="D46" s="10" t="s">
        <v>16</v>
      </c>
      <c r="E46" s="13"/>
      <c r="F46" s="13">
        <f>E46*C46</f>
        <v>0</v>
      </c>
    </row>
    <row r="47" spans="1:6" ht="15.75" x14ac:dyDescent="0.25">
      <c r="A47" s="64" t="s">
        <v>32</v>
      </c>
      <c r="B47" s="65"/>
      <c r="C47" s="65"/>
      <c r="D47" s="65"/>
      <c r="E47" s="65"/>
      <c r="F47" s="66"/>
    </row>
    <row r="48" spans="1:6" ht="30" x14ac:dyDescent="0.25">
      <c r="A48" s="10">
        <v>6102</v>
      </c>
      <c r="B48" s="11" t="s">
        <v>78</v>
      </c>
      <c r="C48" s="29">
        <v>1</v>
      </c>
      <c r="D48" s="10" t="s">
        <v>7</v>
      </c>
      <c r="E48" s="13"/>
      <c r="F48" s="13">
        <f t="shared" ref="F48:F54" si="3">E48*C48</f>
        <v>0</v>
      </c>
    </row>
    <row r="49" spans="1:6" x14ac:dyDescent="0.25">
      <c r="A49" s="6">
        <v>6111</v>
      </c>
      <c r="B49" s="9" t="s">
        <v>79</v>
      </c>
      <c r="C49" s="35">
        <v>37</v>
      </c>
      <c r="D49" s="6" t="s">
        <v>22</v>
      </c>
      <c r="E49" s="8"/>
      <c r="F49" s="8">
        <f t="shared" si="3"/>
        <v>0</v>
      </c>
    </row>
    <row r="50" spans="1:6" ht="30" x14ac:dyDescent="0.25">
      <c r="A50" s="10">
        <v>6112</v>
      </c>
      <c r="B50" s="11" t="s">
        <v>80</v>
      </c>
      <c r="C50" s="29">
        <v>10</v>
      </c>
      <c r="D50" s="10" t="s">
        <v>22</v>
      </c>
      <c r="E50" s="13"/>
      <c r="F50" s="13">
        <f t="shared" si="3"/>
        <v>0</v>
      </c>
    </row>
    <row r="51" spans="1:6" ht="30" x14ac:dyDescent="0.25">
      <c r="A51" s="6">
        <v>6122</v>
      </c>
      <c r="B51" s="9" t="s">
        <v>81</v>
      </c>
      <c r="C51" s="35">
        <v>1</v>
      </c>
      <c r="D51" s="6" t="s">
        <v>7</v>
      </c>
      <c r="E51" s="8"/>
      <c r="F51" s="8">
        <f t="shared" si="3"/>
        <v>0</v>
      </c>
    </row>
    <row r="52" spans="1:6" ht="30" x14ac:dyDescent="0.25">
      <c r="A52" s="10">
        <v>6123</v>
      </c>
      <c r="B52" s="11" t="s">
        <v>82</v>
      </c>
      <c r="C52" s="29">
        <v>1</v>
      </c>
      <c r="D52" s="10" t="s">
        <v>7</v>
      </c>
      <c r="E52" s="13"/>
      <c r="F52" s="13">
        <f t="shared" si="3"/>
        <v>0</v>
      </c>
    </row>
    <row r="53" spans="1:6" ht="30" x14ac:dyDescent="0.25">
      <c r="A53" s="6">
        <v>6131</v>
      </c>
      <c r="B53" s="9" t="s">
        <v>83</v>
      </c>
      <c r="C53" s="35">
        <v>1</v>
      </c>
      <c r="D53" s="6" t="s">
        <v>7</v>
      </c>
      <c r="E53" s="8"/>
      <c r="F53" s="8">
        <f t="shared" si="3"/>
        <v>0</v>
      </c>
    </row>
    <row r="54" spans="1:6" ht="30" x14ac:dyDescent="0.25">
      <c r="A54" s="10">
        <v>6133</v>
      </c>
      <c r="B54" s="11" t="s">
        <v>84</v>
      </c>
      <c r="C54" s="29">
        <v>1</v>
      </c>
      <c r="D54" s="10" t="s">
        <v>7</v>
      </c>
      <c r="E54" s="13"/>
      <c r="F54" s="13">
        <f t="shared" si="3"/>
        <v>0</v>
      </c>
    </row>
    <row r="55" spans="1:6" ht="15.75" x14ac:dyDescent="0.25">
      <c r="A55" s="64" t="s">
        <v>33</v>
      </c>
      <c r="B55" s="65"/>
      <c r="C55" s="65"/>
      <c r="D55" s="65"/>
      <c r="E55" s="65"/>
      <c r="F55" s="66"/>
    </row>
    <row r="56" spans="1:6" ht="39" customHeight="1" x14ac:dyDescent="0.25">
      <c r="A56" s="10">
        <v>6301</v>
      </c>
      <c r="B56" s="11" t="s">
        <v>85</v>
      </c>
      <c r="C56" s="29">
        <v>44</v>
      </c>
      <c r="D56" s="10" t="s">
        <v>34</v>
      </c>
      <c r="E56" s="13"/>
      <c r="F56" s="13">
        <f>E56*C56</f>
        <v>0</v>
      </c>
    </row>
    <row r="57" spans="1:6" x14ac:dyDescent="0.25">
      <c r="A57" s="6">
        <v>6311</v>
      </c>
      <c r="B57" s="9" t="s">
        <v>86</v>
      </c>
      <c r="C57" s="35">
        <v>44</v>
      </c>
      <c r="D57" s="6" t="s">
        <v>34</v>
      </c>
      <c r="E57" s="8"/>
      <c r="F57" s="8">
        <f>E57*C57</f>
        <v>0</v>
      </c>
    </row>
    <row r="58" spans="1:6" ht="15.75" x14ac:dyDescent="0.25">
      <c r="A58" s="58" t="s">
        <v>87</v>
      </c>
      <c r="B58" s="59"/>
      <c r="C58" s="59"/>
      <c r="D58" s="59"/>
      <c r="E58" s="59"/>
      <c r="F58" s="60"/>
    </row>
    <row r="59" spans="1:6" ht="30" x14ac:dyDescent="0.25">
      <c r="A59" s="6">
        <v>3130</v>
      </c>
      <c r="B59" s="9" t="s">
        <v>88</v>
      </c>
      <c r="C59" s="35">
        <v>6</v>
      </c>
      <c r="D59" s="6" t="s">
        <v>22</v>
      </c>
      <c r="E59" s="8"/>
      <c r="F59" s="8">
        <f>E59*C59</f>
        <v>0</v>
      </c>
    </row>
    <row r="60" spans="1:6" ht="43.5" customHeight="1" x14ac:dyDescent="0.25">
      <c r="A60" s="61" t="s">
        <v>96</v>
      </c>
      <c r="B60" s="62"/>
      <c r="C60" s="62"/>
      <c r="D60" s="62"/>
      <c r="E60" s="62"/>
      <c r="F60" s="63"/>
    </row>
    <row r="61" spans="1:6" x14ac:dyDescent="0.25">
      <c r="A61" s="6">
        <v>3202</v>
      </c>
      <c r="B61" s="9" t="s">
        <v>91</v>
      </c>
      <c r="C61" s="35">
        <v>6</v>
      </c>
      <c r="D61" s="6" t="s">
        <v>26</v>
      </c>
      <c r="E61" s="8"/>
      <c r="F61" s="8">
        <f>E61*C61</f>
        <v>0</v>
      </c>
    </row>
    <row r="62" spans="1:6" ht="45" x14ac:dyDescent="0.25">
      <c r="A62" s="10">
        <v>2241</v>
      </c>
      <c r="B62" s="11" t="s">
        <v>92</v>
      </c>
      <c r="C62" s="29">
        <v>14.25</v>
      </c>
      <c r="D62" s="10" t="s">
        <v>26</v>
      </c>
      <c r="E62" s="13"/>
      <c r="F62" s="13">
        <f>E62*C62</f>
        <v>0</v>
      </c>
    </row>
    <row r="63" spans="1:6" ht="43.5" customHeight="1" x14ac:dyDescent="0.25">
      <c r="A63" s="54" t="s">
        <v>97</v>
      </c>
      <c r="B63" s="55"/>
      <c r="C63" s="55"/>
      <c r="D63" s="55"/>
      <c r="E63" s="55"/>
      <c r="F63" s="56"/>
    </row>
    <row r="64" spans="1:6" x14ac:dyDescent="0.25">
      <c r="A64" s="10">
        <v>2241</v>
      </c>
      <c r="B64" s="11" t="s">
        <v>89</v>
      </c>
      <c r="C64" s="29">
        <v>9.8000000000000007</v>
      </c>
      <c r="D64" s="10" t="s">
        <v>34</v>
      </c>
      <c r="E64" s="13"/>
      <c r="F64" s="13">
        <f>E64*C64</f>
        <v>0</v>
      </c>
    </row>
    <row r="65" spans="1:6" x14ac:dyDescent="0.25">
      <c r="A65" s="6">
        <v>2308</v>
      </c>
      <c r="B65" s="9" t="s">
        <v>90</v>
      </c>
      <c r="C65" s="35">
        <v>2</v>
      </c>
      <c r="D65" s="6" t="s">
        <v>22</v>
      </c>
      <c r="E65" s="8"/>
      <c r="F65" s="8">
        <f>E65*C65</f>
        <v>0</v>
      </c>
    </row>
    <row r="66" spans="1:6" x14ac:dyDescent="0.25">
      <c r="A66" s="10">
        <v>6114</v>
      </c>
      <c r="B66" s="11" t="s">
        <v>102</v>
      </c>
      <c r="C66" s="29">
        <v>4</v>
      </c>
      <c r="D66" s="10" t="s">
        <v>22</v>
      </c>
      <c r="E66" s="13"/>
      <c r="F66" s="13">
        <f>E66*C66</f>
        <v>0</v>
      </c>
    </row>
    <row r="67" spans="1:6" ht="15.75" x14ac:dyDescent="0.25">
      <c r="E67" s="15" t="s">
        <v>35</v>
      </c>
      <c r="F67" s="15">
        <f>SUM(F64:F66)+SUM(F61:F62)+F59+SUM(F56:F57)+SUM(F48:F54)+F46+SUM(F42:F44)+SUM(F39:F40)+SUM(F26:F37)+SUM(F20:F24)+F18+SUM(F12:F15)+F8+F6+F4+F10</f>
        <v>0</v>
      </c>
    </row>
  </sheetData>
  <mergeCells count="16">
    <mergeCell ref="A11:F11"/>
    <mergeCell ref="A63:F63"/>
    <mergeCell ref="A1:F1"/>
    <mergeCell ref="A9:F9"/>
    <mergeCell ref="A58:F58"/>
    <mergeCell ref="A16:F16"/>
    <mergeCell ref="A60:F60"/>
    <mergeCell ref="A47:F47"/>
    <mergeCell ref="A55:F55"/>
    <mergeCell ref="A41:F41"/>
    <mergeCell ref="A45:F45"/>
    <mergeCell ref="A3:F3"/>
    <mergeCell ref="A25:F25"/>
    <mergeCell ref="A5:F5"/>
    <mergeCell ref="A7:F7"/>
    <mergeCell ref="A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08A-EF44-4B46-AB66-439439611611}">
  <dimension ref="A1:H12"/>
  <sheetViews>
    <sheetView workbookViewId="0">
      <selection sqref="A1:F1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18" x14ac:dyDescent="0.25">
      <c r="A1" s="54" t="s">
        <v>105</v>
      </c>
      <c r="B1" s="55"/>
      <c r="C1" s="55"/>
      <c r="D1" s="55"/>
      <c r="E1" s="55"/>
      <c r="F1" s="56"/>
    </row>
    <row r="2" spans="1:6" ht="31.5" x14ac:dyDescent="0.25">
      <c r="A2" s="14" t="s">
        <v>3</v>
      </c>
      <c r="B2" s="14" t="s">
        <v>4</v>
      </c>
      <c r="C2" s="38" t="s">
        <v>5</v>
      </c>
      <c r="D2" s="39" t="s">
        <v>11</v>
      </c>
      <c r="E2" s="40" t="s">
        <v>18</v>
      </c>
      <c r="F2" s="40" t="s">
        <v>19</v>
      </c>
    </row>
    <row r="3" spans="1:6" ht="15.75" x14ac:dyDescent="0.25">
      <c r="A3" s="57" t="s">
        <v>10</v>
      </c>
      <c r="B3" s="57"/>
      <c r="C3" s="57"/>
      <c r="D3" s="57"/>
      <c r="E3" s="57"/>
      <c r="F3" s="57"/>
    </row>
    <row r="4" spans="1:6" x14ac:dyDescent="0.25">
      <c r="A4" s="10">
        <v>1201</v>
      </c>
      <c r="B4" s="41" t="s">
        <v>8</v>
      </c>
      <c r="C4" s="29">
        <v>1</v>
      </c>
      <c r="D4" s="10" t="s">
        <v>7</v>
      </c>
      <c r="E4" s="13"/>
      <c r="F4" s="13">
        <f>E4*C4</f>
        <v>0</v>
      </c>
    </row>
    <row r="5" spans="1:6" ht="15.75" x14ac:dyDescent="0.25">
      <c r="A5" s="57" t="s">
        <v>12</v>
      </c>
      <c r="B5" s="57"/>
      <c r="C5" s="57"/>
      <c r="D5" s="57"/>
      <c r="E5" s="57"/>
      <c r="F5" s="57"/>
    </row>
    <row r="6" spans="1:6" x14ac:dyDescent="0.25">
      <c r="A6" s="10">
        <v>1101</v>
      </c>
      <c r="B6" s="41" t="s">
        <v>12</v>
      </c>
      <c r="C6" s="29">
        <v>1</v>
      </c>
      <c r="D6" s="10" t="s">
        <v>7</v>
      </c>
      <c r="E6" s="13"/>
      <c r="F6" s="13">
        <f>E6*C6</f>
        <v>0</v>
      </c>
    </row>
    <row r="7" spans="1:6" ht="15.75" x14ac:dyDescent="0.25">
      <c r="A7" s="57" t="s">
        <v>9</v>
      </c>
      <c r="B7" s="57"/>
      <c r="C7" s="57"/>
      <c r="D7" s="57"/>
      <c r="E7" s="57"/>
      <c r="F7" s="57"/>
    </row>
    <row r="8" spans="1:6" ht="30" x14ac:dyDescent="0.25">
      <c r="A8" s="10">
        <v>1313</v>
      </c>
      <c r="B8" s="11" t="s">
        <v>21</v>
      </c>
      <c r="C8" s="29">
        <v>1</v>
      </c>
      <c r="D8" s="10" t="s">
        <v>7</v>
      </c>
      <c r="E8" s="13"/>
      <c r="F8" s="13">
        <f>E8*C8</f>
        <v>0</v>
      </c>
    </row>
    <row r="9" spans="1:6" ht="15.75" x14ac:dyDescent="0.25">
      <c r="A9" s="64" t="s">
        <v>98</v>
      </c>
      <c r="B9" s="65"/>
      <c r="C9" s="65"/>
      <c r="D9" s="65"/>
      <c r="E9" s="65"/>
      <c r="F9" s="66"/>
    </row>
    <row r="10" spans="1:6" x14ac:dyDescent="0.25">
      <c r="A10" s="10">
        <v>2020</v>
      </c>
      <c r="B10" s="11" t="s">
        <v>103</v>
      </c>
      <c r="C10" s="12">
        <v>1</v>
      </c>
      <c r="D10" s="10" t="s">
        <v>7</v>
      </c>
      <c r="E10" s="13"/>
      <c r="F10" s="13">
        <f>E10*C10</f>
        <v>0</v>
      </c>
    </row>
    <row r="11" spans="1:6" ht="30" x14ac:dyDescent="0.25">
      <c r="A11" s="6">
        <v>4103</v>
      </c>
      <c r="B11" s="9" t="s">
        <v>99</v>
      </c>
      <c r="C11" s="7">
        <v>5085</v>
      </c>
      <c r="D11" s="6" t="s">
        <v>26</v>
      </c>
      <c r="E11" s="8"/>
      <c r="F11" s="8">
        <f>E11*C11</f>
        <v>0</v>
      </c>
    </row>
    <row r="12" spans="1:6" ht="15.75" x14ac:dyDescent="0.25">
      <c r="E12" s="15" t="s">
        <v>35</v>
      </c>
      <c r="F12" s="15">
        <f>SUM(F10:F11)+F8+F6+F4</f>
        <v>0</v>
      </c>
    </row>
  </sheetData>
  <mergeCells count="5">
    <mergeCell ref="A1:F1"/>
    <mergeCell ref="A3:F3"/>
    <mergeCell ref="A5:F5"/>
    <mergeCell ref="A7:F7"/>
    <mergeCell ref="A9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4755-75EA-48E6-838B-E06FD1B0A05F}">
  <dimension ref="A1:H24"/>
  <sheetViews>
    <sheetView tabSelected="1" workbookViewId="0">
      <selection activeCell="C24" sqref="C24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36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1" spans="1:6" ht="35.25" customHeight="1" x14ac:dyDescent="0.25">
      <c r="A1" s="54" t="s">
        <v>109</v>
      </c>
      <c r="B1" s="55"/>
      <c r="C1" s="55"/>
      <c r="D1" s="55"/>
      <c r="E1" s="55"/>
      <c r="F1" s="56"/>
    </row>
    <row r="2" spans="1:6" ht="31.5" x14ac:dyDescent="0.25">
      <c r="A2" s="14" t="s">
        <v>3</v>
      </c>
      <c r="B2" s="14" t="s">
        <v>4</v>
      </c>
      <c r="C2" s="38" t="s">
        <v>5</v>
      </c>
      <c r="D2" s="39" t="s">
        <v>11</v>
      </c>
      <c r="E2" s="40" t="s">
        <v>18</v>
      </c>
      <c r="F2" s="40" t="s">
        <v>19</v>
      </c>
    </row>
    <row r="3" spans="1:6" ht="15.75" x14ac:dyDescent="0.25">
      <c r="A3" s="57" t="s">
        <v>10</v>
      </c>
      <c r="B3" s="57"/>
      <c r="C3" s="57"/>
      <c r="D3" s="57"/>
      <c r="E3" s="57"/>
      <c r="F3" s="57"/>
    </row>
    <row r="4" spans="1:6" x14ac:dyDescent="0.25">
      <c r="A4" s="10">
        <v>1201</v>
      </c>
      <c r="B4" s="41" t="s">
        <v>8</v>
      </c>
      <c r="C4" s="29">
        <v>1</v>
      </c>
      <c r="D4" s="10" t="s">
        <v>7</v>
      </c>
      <c r="E4" s="13"/>
      <c r="F4" s="13">
        <f>E4*C4</f>
        <v>0</v>
      </c>
    </row>
    <row r="5" spans="1:6" ht="15.75" x14ac:dyDescent="0.25">
      <c r="A5" s="57" t="s">
        <v>12</v>
      </c>
      <c r="B5" s="57"/>
      <c r="C5" s="57"/>
      <c r="D5" s="57"/>
      <c r="E5" s="57"/>
      <c r="F5" s="57"/>
    </row>
    <row r="6" spans="1:6" x14ac:dyDescent="0.25">
      <c r="A6" s="10">
        <v>1101</v>
      </c>
      <c r="B6" s="41" t="s">
        <v>12</v>
      </c>
      <c r="C6" s="29">
        <v>1</v>
      </c>
      <c r="D6" s="10" t="s">
        <v>7</v>
      </c>
      <c r="E6" s="13"/>
      <c r="F6" s="13">
        <f>E6*C6</f>
        <v>0</v>
      </c>
    </row>
    <row r="7" spans="1:6" ht="15.75" x14ac:dyDescent="0.25">
      <c r="A7" s="57" t="s">
        <v>9</v>
      </c>
      <c r="B7" s="57"/>
      <c r="C7" s="57"/>
      <c r="D7" s="57"/>
      <c r="E7" s="57"/>
      <c r="F7" s="57"/>
    </row>
    <row r="8" spans="1:6" ht="30" x14ac:dyDescent="0.25">
      <c r="A8" s="10">
        <v>1313</v>
      </c>
      <c r="B8" s="11" t="s">
        <v>21</v>
      </c>
      <c r="C8" s="29">
        <v>1</v>
      </c>
      <c r="D8" s="10" t="s">
        <v>7</v>
      </c>
      <c r="E8" s="13"/>
      <c r="F8" s="13">
        <f>E8*C8</f>
        <v>0</v>
      </c>
    </row>
    <row r="9" spans="1:6" ht="15.75" x14ac:dyDescent="0.25">
      <c r="A9" s="57" t="s">
        <v>100</v>
      </c>
      <c r="B9" s="57"/>
      <c r="C9" s="57"/>
      <c r="D9" s="57"/>
      <c r="E9" s="57"/>
      <c r="F9" s="57"/>
    </row>
    <row r="10" spans="1:6" ht="30" x14ac:dyDescent="0.25">
      <c r="A10" s="10">
        <v>9131</v>
      </c>
      <c r="B10" s="11" t="s">
        <v>101</v>
      </c>
      <c r="C10" s="29">
        <v>1</v>
      </c>
      <c r="D10" s="10" t="s">
        <v>7</v>
      </c>
      <c r="E10" s="13"/>
      <c r="F10" s="13">
        <f>E10*C10</f>
        <v>0</v>
      </c>
    </row>
    <row r="11" spans="1:6" s="1" customFormat="1" ht="15.75" x14ac:dyDescent="0.25">
      <c r="A11" s="64" t="s">
        <v>112</v>
      </c>
      <c r="B11" s="67"/>
      <c r="C11" s="67"/>
      <c r="D11" s="67"/>
      <c r="E11" s="67"/>
      <c r="F11" s="68"/>
    </row>
    <row r="12" spans="1:6" s="1" customFormat="1" ht="30" x14ac:dyDescent="0.25">
      <c r="A12" s="10">
        <v>2631</v>
      </c>
      <c r="B12" s="11" t="s">
        <v>110</v>
      </c>
      <c r="C12" s="29">
        <v>36</v>
      </c>
      <c r="D12" s="10" t="s">
        <v>26</v>
      </c>
      <c r="E12" s="13"/>
      <c r="F12" s="13">
        <f t="shared" ref="F12:F13" si="0">E12*C12</f>
        <v>0</v>
      </c>
    </row>
    <row r="13" spans="1:6" s="1" customFormat="1" x14ac:dyDescent="0.25">
      <c r="A13" s="6">
        <v>2643</v>
      </c>
      <c r="B13" s="9" t="s">
        <v>111</v>
      </c>
      <c r="C13" s="35">
        <v>99</v>
      </c>
      <c r="D13" s="6" t="s">
        <v>26</v>
      </c>
      <c r="E13" s="8"/>
      <c r="F13" s="8">
        <f t="shared" si="0"/>
        <v>0</v>
      </c>
    </row>
    <row r="14" spans="1:6" s="1" customFormat="1" ht="15.75" x14ac:dyDescent="0.25">
      <c r="A14" s="69" t="s">
        <v>23</v>
      </c>
      <c r="B14" s="69"/>
      <c r="C14" s="69"/>
      <c r="D14" s="69"/>
      <c r="E14" s="69"/>
      <c r="F14" s="69"/>
    </row>
    <row r="15" spans="1:6" s="1" customFormat="1" x14ac:dyDescent="0.25">
      <c r="A15" s="6">
        <v>3101</v>
      </c>
      <c r="B15" s="9" t="s">
        <v>24</v>
      </c>
      <c r="C15" s="35">
        <v>4600</v>
      </c>
      <c r="D15" s="6" t="s">
        <v>16</v>
      </c>
      <c r="E15" s="8"/>
      <c r="F15" s="8">
        <f t="shared" ref="F15:F17" si="1">E15*C15</f>
        <v>0</v>
      </c>
    </row>
    <row r="16" spans="1:6" s="1" customFormat="1" ht="30" x14ac:dyDescent="0.25">
      <c r="A16" s="10">
        <v>3104</v>
      </c>
      <c r="B16" s="11" t="s">
        <v>57</v>
      </c>
      <c r="C16" s="29">
        <v>200</v>
      </c>
      <c r="D16" s="10" t="s">
        <v>16</v>
      </c>
      <c r="E16" s="13"/>
      <c r="F16" s="13">
        <f t="shared" si="1"/>
        <v>0</v>
      </c>
    </row>
    <row r="17" spans="1:6" s="1" customFormat="1" ht="30" x14ac:dyDescent="0.25">
      <c r="A17" s="6" t="s">
        <v>27</v>
      </c>
      <c r="B17" s="9" t="s">
        <v>113</v>
      </c>
      <c r="C17" s="35">
        <v>50</v>
      </c>
      <c r="D17" s="6" t="s">
        <v>26</v>
      </c>
      <c r="E17" s="8"/>
      <c r="F17" s="8">
        <f t="shared" si="1"/>
        <v>0</v>
      </c>
    </row>
    <row r="18" spans="1:6" s="1" customFormat="1" ht="30" x14ac:dyDescent="0.25">
      <c r="A18" s="10">
        <v>3201</v>
      </c>
      <c r="B18" s="11" t="s">
        <v>114</v>
      </c>
      <c r="C18" s="29">
        <v>775</v>
      </c>
      <c r="D18" s="10" t="s">
        <v>26</v>
      </c>
      <c r="E18" s="13"/>
      <c r="F18" s="13">
        <f>E18*C18</f>
        <v>0</v>
      </c>
    </row>
    <row r="19" spans="1:6" s="1" customFormat="1" ht="25.5" customHeight="1" x14ac:dyDescent="0.25">
      <c r="A19" s="6">
        <v>3301</v>
      </c>
      <c r="B19" s="9" t="s">
        <v>64</v>
      </c>
      <c r="C19" s="35">
        <v>628</v>
      </c>
      <c r="D19" s="6" t="s">
        <v>26</v>
      </c>
      <c r="E19" s="8"/>
      <c r="F19" s="8">
        <f>E19*C19</f>
        <v>0</v>
      </c>
    </row>
    <row r="20" spans="1:6" s="1" customFormat="1" ht="15.75" x14ac:dyDescent="0.25">
      <c r="A20" s="47" t="s">
        <v>29</v>
      </c>
      <c r="B20" s="48"/>
      <c r="C20" s="48"/>
      <c r="D20" s="48"/>
      <c r="E20" s="48"/>
      <c r="F20" s="49"/>
    </row>
    <row r="21" spans="1:6" s="1" customFormat="1" ht="30" x14ac:dyDescent="0.25">
      <c r="A21" s="6">
        <v>3602</v>
      </c>
      <c r="B21" s="9" t="s">
        <v>115</v>
      </c>
      <c r="C21" s="35">
        <v>1</v>
      </c>
      <c r="D21" s="6" t="s">
        <v>7</v>
      </c>
      <c r="E21" s="8"/>
      <c r="F21" s="8">
        <f>E21*C21</f>
        <v>0</v>
      </c>
    </row>
    <row r="22" spans="1:6" s="1" customFormat="1" ht="30" x14ac:dyDescent="0.25">
      <c r="A22" s="10">
        <v>4102</v>
      </c>
      <c r="B22" s="11" t="s">
        <v>72</v>
      </c>
      <c r="C22" s="29">
        <v>25</v>
      </c>
      <c r="D22" s="10" t="s">
        <v>26</v>
      </c>
      <c r="E22" s="13"/>
      <c r="F22" s="13">
        <f>E22*C22</f>
        <v>0</v>
      </c>
    </row>
    <row r="23" spans="1:6" s="1" customFormat="1" ht="30" x14ac:dyDescent="0.25">
      <c r="A23" s="6">
        <v>4101</v>
      </c>
      <c r="B23" s="9" t="s">
        <v>116</v>
      </c>
      <c r="C23" s="70">
        <f>110+16.5</f>
        <v>126.5</v>
      </c>
      <c r="D23" s="6" t="s">
        <v>26</v>
      </c>
      <c r="E23" s="8"/>
      <c r="F23" s="8">
        <f>E23*C23</f>
        <v>0</v>
      </c>
    </row>
    <row r="24" spans="1:6" s="1" customFormat="1" ht="15.75" x14ac:dyDescent="0.25">
      <c r="A24" s="2"/>
      <c r="C24" s="36"/>
      <c r="D24" s="2"/>
      <c r="E24" s="15" t="s">
        <v>35</v>
      </c>
      <c r="F24" s="15">
        <f>SUM(F21:F23)+SUM(F15:F19)+SUM(F12:F13)+F10+F8+F6+F4</f>
        <v>0</v>
      </c>
    </row>
  </sheetData>
  <mergeCells count="7">
    <mergeCell ref="A11:F11"/>
    <mergeCell ref="A14:F14"/>
    <mergeCell ref="A1:F1"/>
    <mergeCell ref="A3:F3"/>
    <mergeCell ref="A5:F5"/>
    <mergeCell ref="A7:F7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Detailed Scope</vt:lpstr>
      <vt:lpstr>Summary</vt:lpstr>
      <vt:lpstr>A1 - Schedule</vt:lpstr>
      <vt:lpstr>A2 - Schedule</vt:lpstr>
      <vt:lpstr>A3 -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2023-01-27T02:37:54Z</dcterms:created>
  <dcterms:modified xsi:type="dcterms:W3CDTF">2023-12-06T03:27:34Z</dcterms:modified>
</cp:coreProperties>
</file>