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RC - Cracow Road Floodways Upgrade - 5520.2383.0000\02. Tender  Quotes including Design Plans\Tender\"/>
    </mc:Choice>
  </mc:AlternateContent>
  <xr:revisionPtr revIDLastSave="0" documentId="13_ncr:1_{747222D3-8B2A-42CD-9900-4CD649C0AA06}" xr6:coauthVersionLast="47" xr6:coauthVersionMax="47" xr10:uidLastSave="{00000000-0000-0000-0000-000000000000}"/>
  <bookViews>
    <workbookView xWindow="-120" yWindow="-120" windowWidth="29040" windowHeight="15840" firstSheet="4" activeTab="10" xr2:uid="{01F0E969-F203-4809-B2C0-DA9C437157CF}"/>
  </bookViews>
  <sheets>
    <sheet name="Summary" sheetId="2" r:id="rId1"/>
    <sheet name="A1 - Schedule" sheetId="4" r:id="rId2"/>
    <sheet name="A2 - Schedule" sheetId="5" r:id="rId3"/>
    <sheet name="A3 - Schedule" sheetId="7" r:id="rId4"/>
    <sheet name="A4 - Schedule" sheetId="8" r:id="rId5"/>
    <sheet name="A5 - Schedule" sheetId="9" r:id="rId6"/>
    <sheet name="A6 - Schedule" sheetId="10" r:id="rId7"/>
    <sheet name="A7 - Schedule" sheetId="11" r:id="rId8"/>
    <sheet name="A8 - Schedule" sheetId="12" r:id="rId9"/>
    <sheet name="A9 - Schedule " sheetId="13" r:id="rId10"/>
    <sheet name="A10 - Schedule" sheetId="14" r:id="rId11"/>
    <sheet name="A11 - Schedule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1" i="2"/>
  <c r="C10" i="2"/>
  <c r="C9" i="2"/>
  <c r="C8" i="2"/>
  <c r="C7" i="2"/>
  <c r="C6" i="2"/>
  <c r="C5" i="2"/>
  <c r="C4" i="2"/>
  <c r="F49" i="4"/>
  <c r="C3" i="2" s="1"/>
  <c r="F56" i="15"/>
  <c r="F49" i="15"/>
  <c r="F50" i="15"/>
  <c r="F37" i="15"/>
  <c r="F18" i="15"/>
  <c r="F55" i="15"/>
  <c r="F53" i="15"/>
  <c r="F52" i="15"/>
  <c r="F48" i="15"/>
  <c r="F47" i="15"/>
  <c r="F46" i="15"/>
  <c r="F45" i="15"/>
  <c r="F43" i="15"/>
  <c r="F42" i="15"/>
  <c r="F41" i="15"/>
  <c r="F39" i="15"/>
  <c r="F36" i="15"/>
  <c r="F35" i="15"/>
  <c r="F33" i="15"/>
  <c r="F32" i="15"/>
  <c r="F30" i="15"/>
  <c r="F29" i="15"/>
  <c r="F28" i="15"/>
  <c r="F26" i="15"/>
  <c r="F25" i="15"/>
  <c r="F24" i="15"/>
  <c r="F23" i="15"/>
  <c r="F22" i="15"/>
  <c r="F19" i="15"/>
  <c r="F17" i="15"/>
  <c r="F16" i="15"/>
  <c r="F14" i="15"/>
  <c r="F13" i="15"/>
  <c r="F10" i="15"/>
  <c r="F8" i="15"/>
  <c r="F6" i="15"/>
  <c r="F4" i="15"/>
  <c r="F34" i="14"/>
  <c r="F37" i="14" s="1"/>
  <c r="C12" i="2" s="1"/>
  <c r="C14" i="2" s="1"/>
  <c r="F36" i="14"/>
  <c r="F33" i="14"/>
  <c r="F32" i="14"/>
  <c r="F30" i="14"/>
  <c r="F29" i="14"/>
  <c r="F27" i="14"/>
  <c r="F26" i="14"/>
  <c r="F25" i="14"/>
  <c r="F23" i="14"/>
  <c r="F22" i="14"/>
  <c r="F21" i="14"/>
  <c r="F20" i="14"/>
  <c r="F19" i="14"/>
  <c r="F16" i="14"/>
  <c r="F15" i="14"/>
  <c r="F13" i="14"/>
  <c r="F10" i="14"/>
  <c r="F8" i="14"/>
  <c r="F6" i="14"/>
  <c r="F4" i="14"/>
  <c r="F59" i="13"/>
  <c r="F40" i="13"/>
  <c r="F21" i="13"/>
  <c r="F13" i="13"/>
  <c r="F58" i="13"/>
  <c r="F56" i="13"/>
  <c r="F55" i="13"/>
  <c r="F53" i="13"/>
  <c r="F52" i="13"/>
  <c r="F51" i="13"/>
  <c r="F50" i="13"/>
  <c r="F48" i="13"/>
  <c r="F47" i="13"/>
  <c r="F46" i="13"/>
  <c r="F44" i="13"/>
  <c r="F43" i="13"/>
  <c r="F41" i="13"/>
  <c r="F39" i="13"/>
  <c r="F38" i="13"/>
  <c r="F36" i="13"/>
  <c r="F35" i="13"/>
  <c r="F33" i="13"/>
  <c r="F32" i="13"/>
  <c r="F31" i="13"/>
  <c r="F29" i="13"/>
  <c r="F28" i="13"/>
  <c r="F27" i="13"/>
  <c r="F26" i="13"/>
  <c r="F25" i="13"/>
  <c r="F22" i="13"/>
  <c r="F20" i="13"/>
  <c r="F19" i="13"/>
  <c r="F17" i="13"/>
  <c r="F16" i="13"/>
  <c r="F14" i="13"/>
  <c r="F10" i="13"/>
  <c r="F8" i="13"/>
  <c r="F6" i="13"/>
  <c r="F4" i="13"/>
  <c r="F57" i="12"/>
  <c r="F38" i="12"/>
  <c r="F32" i="12"/>
  <c r="F18" i="12"/>
  <c r="F56" i="12"/>
  <c r="F54" i="12"/>
  <c r="F53" i="12"/>
  <c r="F51" i="12"/>
  <c r="F50" i="12"/>
  <c r="F49" i="12"/>
  <c r="F48" i="12"/>
  <c r="F46" i="12"/>
  <c r="F45" i="12"/>
  <c r="F44" i="12"/>
  <c r="F42" i="12"/>
  <c r="F41" i="12"/>
  <c r="F39" i="12"/>
  <c r="F37" i="12"/>
  <c r="F35" i="12"/>
  <c r="F34" i="12"/>
  <c r="F31" i="12"/>
  <c r="F30" i="12"/>
  <c r="F28" i="12"/>
  <c r="F27" i="12"/>
  <c r="F26" i="12"/>
  <c r="F25" i="12"/>
  <c r="F24" i="12"/>
  <c r="F21" i="12"/>
  <c r="F20" i="12"/>
  <c r="F19" i="12"/>
  <c r="F16" i="12"/>
  <c r="F15" i="12"/>
  <c r="F13" i="12"/>
  <c r="F10" i="12"/>
  <c r="F8" i="12"/>
  <c r="F6" i="12"/>
  <c r="F4" i="12"/>
  <c r="F52" i="11"/>
  <c r="F19" i="11"/>
  <c r="F51" i="11"/>
  <c r="F49" i="11"/>
  <c r="F47" i="11"/>
  <c r="F46" i="11"/>
  <c r="F45" i="11"/>
  <c r="F43" i="11"/>
  <c r="F41" i="11"/>
  <c r="F40" i="11"/>
  <c r="F38" i="11"/>
  <c r="F37" i="11"/>
  <c r="F35" i="11"/>
  <c r="F34" i="11"/>
  <c r="F33" i="11"/>
  <c r="F31" i="11"/>
  <c r="F30" i="11"/>
  <c r="F29" i="11"/>
  <c r="F28" i="11"/>
  <c r="F27" i="11"/>
  <c r="F24" i="11"/>
  <c r="F23" i="11"/>
  <c r="F21" i="11"/>
  <c r="F17" i="11"/>
  <c r="F16" i="11"/>
  <c r="F15" i="11"/>
  <c r="F13" i="11"/>
  <c r="F10" i="11"/>
  <c r="F8" i="11"/>
  <c r="F6" i="11"/>
  <c r="F4" i="11"/>
  <c r="F53" i="10"/>
  <c r="F48" i="10"/>
  <c r="F45" i="10"/>
  <c r="F46" i="10"/>
  <c r="F51" i="10"/>
  <c r="F50" i="10"/>
  <c r="F47" i="10"/>
  <c r="F43" i="10"/>
  <c r="F42" i="10"/>
  <c r="F41" i="10"/>
  <c r="F39" i="10"/>
  <c r="F38" i="10"/>
  <c r="F36" i="10"/>
  <c r="F35" i="10"/>
  <c r="F33" i="10"/>
  <c r="F32" i="10"/>
  <c r="F30" i="10"/>
  <c r="F29" i="10"/>
  <c r="F27" i="10"/>
  <c r="F26" i="10"/>
  <c r="F25" i="10"/>
  <c r="F24" i="10"/>
  <c r="F23" i="10"/>
  <c r="F20" i="10"/>
  <c r="F19" i="10"/>
  <c r="F18" i="10"/>
  <c r="F16" i="10"/>
  <c r="F15" i="10"/>
  <c r="F13" i="10"/>
  <c r="F10" i="10"/>
  <c r="F8" i="10"/>
  <c r="F6" i="10"/>
  <c r="F4" i="10"/>
  <c r="F54" i="9"/>
  <c r="F39" i="9"/>
  <c r="F32" i="9"/>
  <c r="F14" i="9"/>
  <c r="F13" i="9"/>
  <c r="F54" i="10" l="1"/>
  <c r="F53" i="9"/>
  <c r="F52" i="9"/>
  <c r="F50" i="9"/>
  <c r="F49" i="9"/>
  <c r="F48" i="9"/>
  <c r="F46" i="9"/>
  <c r="F45" i="9"/>
  <c r="F44" i="9"/>
  <c r="F42" i="9"/>
  <c r="F41" i="9"/>
  <c r="F38" i="9"/>
  <c r="F37" i="9"/>
  <c r="F35" i="9"/>
  <c r="F34" i="9"/>
  <c r="F31" i="9"/>
  <c r="F30" i="9"/>
  <c r="F28" i="9"/>
  <c r="F27" i="9"/>
  <c r="F26" i="9"/>
  <c r="F25" i="9"/>
  <c r="F24" i="9"/>
  <c r="F21" i="9"/>
  <c r="F20" i="9"/>
  <c r="F19" i="9"/>
  <c r="F17" i="9"/>
  <c r="F16" i="9"/>
  <c r="F10" i="9"/>
  <c r="F8" i="9"/>
  <c r="F6" i="9"/>
  <c r="F4" i="9"/>
  <c r="F52" i="8"/>
  <c r="F53" i="7"/>
  <c r="F51" i="7"/>
  <c r="F50" i="7"/>
  <c r="F48" i="7"/>
  <c r="F47" i="7"/>
  <c r="F46" i="7"/>
  <c r="F44" i="7"/>
  <c r="F42" i="7"/>
  <c r="F41" i="7"/>
  <c r="F40" i="7"/>
  <c r="F38" i="7"/>
  <c r="F37" i="7"/>
  <c r="F35" i="7"/>
  <c r="F34" i="7"/>
  <c r="F33" i="7"/>
  <c r="F32" i="7"/>
  <c r="F30" i="7"/>
  <c r="F29" i="7"/>
  <c r="F28" i="7"/>
  <c r="F27" i="7"/>
  <c r="F26" i="7"/>
  <c r="F23" i="7"/>
  <c r="F22" i="7"/>
  <c r="F20" i="7"/>
  <c r="F19" i="7"/>
  <c r="F17" i="7"/>
  <c r="F16" i="7"/>
  <c r="F15" i="7"/>
  <c r="F13" i="7"/>
  <c r="F10" i="7"/>
  <c r="F8" i="7"/>
  <c r="F6" i="7"/>
  <c r="F33" i="8"/>
  <c r="F51" i="8"/>
  <c r="F49" i="8"/>
  <c r="F47" i="8"/>
  <c r="F46" i="8"/>
  <c r="F45" i="8"/>
  <c r="F43" i="8"/>
  <c r="F41" i="8"/>
  <c r="F40" i="8"/>
  <c r="F38" i="8"/>
  <c r="F37" i="8"/>
  <c r="F35" i="8"/>
  <c r="F34" i="8"/>
  <c r="F32" i="8"/>
  <c r="F31" i="8"/>
  <c r="F29" i="8"/>
  <c r="F28" i="8"/>
  <c r="F27" i="8"/>
  <c r="F26" i="8"/>
  <c r="F25" i="8"/>
  <c r="F22" i="8"/>
  <c r="F21" i="8"/>
  <c r="F19" i="8"/>
  <c r="F17" i="8"/>
  <c r="F16" i="8"/>
  <c r="F15" i="8"/>
  <c r="F13" i="8"/>
  <c r="F10" i="8"/>
  <c r="F8" i="8"/>
  <c r="F6" i="8"/>
  <c r="F4" i="8"/>
  <c r="F54" i="7"/>
  <c r="F49" i="5"/>
  <c r="F34" i="5"/>
  <c r="F34" i="4"/>
  <c r="F25" i="4"/>
  <c r="F48" i="4"/>
  <c r="F4" i="7" l="1"/>
  <c r="F24" i="5"/>
  <c r="F25" i="5"/>
  <c r="F45" i="5" l="1"/>
  <c r="F44" i="5"/>
  <c r="F43" i="5"/>
  <c r="F48" i="5"/>
  <c r="F47" i="5"/>
  <c r="F41" i="5"/>
  <c r="F40" i="5"/>
  <c r="F39" i="5"/>
  <c r="F37" i="5"/>
  <c r="F36" i="5"/>
  <c r="F33" i="5"/>
  <c r="F31" i="5"/>
  <c r="F30" i="5"/>
  <c r="F28" i="5"/>
  <c r="F27" i="5"/>
  <c r="F23" i="5"/>
  <c r="F22" i="5"/>
  <c r="F21" i="5"/>
  <c r="F18" i="5"/>
  <c r="F17" i="5"/>
  <c r="F16" i="5"/>
  <c r="F14" i="5"/>
  <c r="F13" i="5"/>
  <c r="F10" i="5"/>
  <c r="F8" i="5"/>
  <c r="F6" i="5"/>
  <c r="F4" i="5"/>
  <c r="F14" i="4"/>
  <c r="F13" i="4"/>
  <c r="F18" i="4"/>
  <c r="F17" i="4"/>
  <c r="F28" i="4"/>
  <c r="F27" i="4"/>
  <c r="F24" i="4"/>
  <c r="F23" i="4"/>
  <c r="F22" i="4"/>
  <c r="F21" i="4"/>
  <c r="F31" i="4"/>
  <c r="F30" i="4"/>
  <c r="F33" i="4"/>
  <c r="F40" i="4"/>
  <c r="F41" i="4"/>
  <c r="F39" i="4"/>
  <c r="F37" i="4"/>
  <c r="F36" i="4"/>
  <c r="F47" i="4"/>
  <c r="F46" i="4"/>
  <c r="F44" i="4"/>
  <c r="F43" i="4"/>
  <c r="F10" i="4"/>
  <c r="F8" i="4"/>
  <c r="F16" i="4"/>
  <c r="F6" i="4" l="1"/>
  <c r="F4" i="4"/>
</calcChain>
</file>

<file path=xl/sharedStrings.xml><?xml version="1.0" encoding="utf-8"?>
<sst xmlns="http://schemas.openxmlformats.org/spreadsheetml/2006/main" count="1121" uniqueCount="178">
  <si>
    <t>Item Number</t>
  </si>
  <si>
    <t>Activity</t>
  </si>
  <si>
    <t>Quantity</t>
  </si>
  <si>
    <t>Total</t>
  </si>
  <si>
    <t>Lump Sum</t>
  </si>
  <si>
    <t>Traffic Management</t>
  </si>
  <si>
    <t>Provision for Traffic</t>
  </si>
  <si>
    <t>Unit of Measure</t>
  </si>
  <si>
    <t>Contractor Site Facilities</t>
  </si>
  <si>
    <t>Schedule</t>
  </si>
  <si>
    <t>A1</t>
  </si>
  <si>
    <t>A2</t>
  </si>
  <si>
    <t>m2</t>
  </si>
  <si>
    <t>Total (Ex GST)</t>
  </si>
  <si>
    <t>Rate $    (Ex GST)</t>
  </si>
  <si>
    <t>Total $    (Ex GST)</t>
  </si>
  <si>
    <t xml:space="preserve">Site </t>
  </si>
  <si>
    <t>each</t>
  </si>
  <si>
    <t>m3</t>
  </si>
  <si>
    <t>m</t>
  </si>
  <si>
    <t>TOTAL</t>
  </si>
  <si>
    <t>Supply of As Constructed Survey and Drawings</t>
  </si>
  <si>
    <t>A3</t>
  </si>
  <si>
    <t>3101P</t>
  </si>
  <si>
    <t>A4</t>
  </si>
  <si>
    <t>A5</t>
  </si>
  <si>
    <t>A6</t>
  </si>
  <si>
    <t>2643P</t>
  </si>
  <si>
    <t>SITE1 - Cabbagetree Creek</t>
  </si>
  <si>
    <t>SITE 5 - Christmas Creek</t>
  </si>
  <si>
    <t>SITE 6 - Ross Creek</t>
  </si>
  <si>
    <t>SITE 8 - Sunnyside Slopes</t>
  </si>
  <si>
    <t>SITE 10 - Cracow Creek</t>
  </si>
  <si>
    <t>SITE 11 - Downfall Creek</t>
  </si>
  <si>
    <t>SITE 1 - Cabbagetree Creek</t>
  </si>
  <si>
    <t>SITE 2 - Unnamed Creek 1 Floodway CH 51640 - 51775m</t>
  </si>
  <si>
    <t xml:space="preserve"> </t>
  </si>
  <si>
    <t>Drainage Structures, Retaining Structures &amp; Embankment Slope Protection</t>
  </si>
  <si>
    <t>Subsurface Drainage</t>
  </si>
  <si>
    <t>Protective Treatments</t>
  </si>
  <si>
    <t>Hand placed concrete paving, [175] mm thick, (including cutoff walls)  as per project drawings and std drg CMDG-R-094</t>
  </si>
  <si>
    <t>Rock protection (Floodway Rock Protection per details on drawings)</t>
  </si>
  <si>
    <t>General Earthworks</t>
  </si>
  <si>
    <t>Preparation</t>
  </si>
  <si>
    <t>Clearing and grubbing</t>
  </si>
  <si>
    <t>Ground surface treatment under embankment, standard</t>
  </si>
  <si>
    <t>Excavation</t>
  </si>
  <si>
    <t>Excavation, all materials</t>
  </si>
  <si>
    <t>Existing Subgrade Testing and Treatments</t>
  </si>
  <si>
    <t xml:space="preserve">Enviromental Management </t>
  </si>
  <si>
    <t>Control of Erosion and Sedimentation</t>
  </si>
  <si>
    <t>Quality Management</t>
  </si>
  <si>
    <t>Road Deliniation</t>
  </si>
  <si>
    <t>Spotting for longitudinal lines</t>
  </si>
  <si>
    <t>Pavement marking (all types)</t>
  </si>
  <si>
    <t>Road Furniture</t>
  </si>
  <si>
    <t>Road edge guide posts (flexible)</t>
  </si>
  <si>
    <t>Road edge guide posts (flexible tubular)</t>
  </si>
  <si>
    <t>Unbound Pavements</t>
  </si>
  <si>
    <t>Insitu Stabilisation</t>
  </si>
  <si>
    <t>Subtype 2.3, Unbound pavement, [floodway]</t>
  </si>
  <si>
    <t xml:space="preserve">Type 4 Base, Subtype [Unsealed Pavement Material as specified on plans], Unbound pavement, </t>
  </si>
  <si>
    <t>Supply of stabilising agent [GB cement/Fly Ash, estimated 3% by mass]</t>
  </si>
  <si>
    <t>Water curing [Stabilised Floodway Approaches]</t>
  </si>
  <si>
    <t>Tonne</t>
  </si>
  <si>
    <t>Embankment</t>
  </si>
  <si>
    <t>Embankment - useable site won cut or local borrow material</t>
  </si>
  <si>
    <t>Levees, catch banks and diversion blocks using earthfill material (Class A1, Class B or local borrow pit material) from all sources</t>
  </si>
  <si>
    <t>Supply &amp; installation of geotextile, strength Class E, Filtration Class (II) (Flood Rock Protection)</t>
  </si>
  <si>
    <r>
      <t xml:space="preserve">Supply &amp; installation of geotextile, strength Class E, Filtration Class (II) (Rock Lined Table Drain - </t>
    </r>
    <r>
      <rPr>
        <i/>
        <sz val="12"/>
        <color theme="1"/>
        <rFont val="Arial"/>
        <family val="2"/>
      </rPr>
      <t>Provisional Quantity, If Ordered</t>
    </r>
  </si>
  <si>
    <t>Spotting only for longitudinal lines</t>
  </si>
  <si>
    <t>Supply and Installation of Culverts</t>
  </si>
  <si>
    <t>Supply and installation of concrete box culvert components, [1200x300 RCBC]</t>
  </si>
  <si>
    <t>Concrete in Culverts and End Structures</t>
  </si>
  <si>
    <t>Concrete bases in culverts</t>
  </si>
  <si>
    <t>End structures to culverts, reinforced concrete</t>
  </si>
  <si>
    <t>Aprons to culverts, reinforced concrete (including cutoff walls)</t>
  </si>
  <si>
    <r>
      <t xml:space="preserve">Rock protection (Rock lined table drain), </t>
    </r>
    <r>
      <rPr>
        <i/>
        <sz val="12"/>
        <color theme="1"/>
        <rFont val="Arial"/>
        <family val="2"/>
      </rPr>
      <t>(Provisional, If Ordered)</t>
    </r>
  </si>
  <si>
    <r>
      <t xml:space="preserve">Excavation for diversion drains, all materials </t>
    </r>
    <r>
      <rPr>
        <i/>
        <sz val="12"/>
        <color theme="1"/>
        <rFont val="Arial"/>
        <family val="2"/>
      </rPr>
      <t>(Provisional Quantity, as directed)</t>
    </r>
  </si>
  <si>
    <t>Blinding concrete, [50] mm nominal thickness</t>
  </si>
  <si>
    <r>
      <t>Excavation of non-rippable material in Road Excavation, rate additional to rate for Standard Work Item 32101</t>
    </r>
    <r>
      <rPr>
        <i/>
        <sz val="12"/>
        <color theme="1"/>
        <rFont val="Arial"/>
        <family val="2"/>
      </rPr>
      <t xml:space="preserve"> (Provisional Quantity)</t>
    </r>
  </si>
  <si>
    <r>
      <t xml:space="preserve">Subgrade treatment Type A </t>
    </r>
    <r>
      <rPr>
        <i/>
        <sz val="12"/>
        <color theme="1"/>
        <rFont val="Arial"/>
        <family val="2"/>
      </rPr>
      <t>(Provisional Quantity, if ordered)</t>
    </r>
  </si>
  <si>
    <r>
      <t xml:space="preserve">Rock protection (Rock lined table drain), </t>
    </r>
    <r>
      <rPr>
        <i/>
        <sz val="12"/>
        <color theme="1"/>
        <rFont val="Arial"/>
        <family val="2"/>
      </rPr>
      <t>(Provisional Item, If Ordered)</t>
    </r>
  </si>
  <si>
    <t>3103P</t>
  </si>
  <si>
    <t>2515P</t>
  </si>
  <si>
    <r>
      <t xml:space="preserve">Stripping, storage and respreading of topsoil </t>
    </r>
    <r>
      <rPr>
        <i/>
        <sz val="12"/>
        <color theme="1"/>
        <rFont val="Arial"/>
        <family val="2"/>
      </rPr>
      <t>(Provisional Quantity, as directed)</t>
    </r>
  </si>
  <si>
    <t>3108P</t>
  </si>
  <si>
    <r>
      <t xml:space="preserve">Excavation and disposal of Unsuitable Material with individual excavation &lt;= 10 m^3 </t>
    </r>
    <r>
      <rPr>
        <i/>
        <sz val="12"/>
        <color theme="1"/>
        <rFont val="Arial"/>
        <family val="2"/>
      </rPr>
      <t>(Provisional Quantity, as directed)</t>
    </r>
  </si>
  <si>
    <t>3206P</t>
  </si>
  <si>
    <t>3402P</t>
  </si>
  <si>
    <r>
      <t xml:space="preserve">Backfill with select backfill material to </t>
    </r>
    <r>
      <rPr>
        <i/>
        <sz val="12"/>
        <color theme="1"/>
        <rFont val="Arial"/>
        <family val="2"/>
      </rPr>
      <t>(Provisional Quantity, if ordered, allowance to backfill excavations of unsuitable material)</t>
    </r>
  </si>
  <si>
    <t>3303P</t>
  </si>
  <si>
    <t>3109P</t>
  </si>
  <si>
    <r>
      <t xml:space="preserve">Excavation and disposal of Unsuitable Material with individual excavation &gt;= 10 m^3 </t>
    </r>
    <r>
      <rPr>
        <i/>
        <sz val="12"/>
        <color theme="1"/>
        <rFont val="Arial"/>
        <family val="2"/>
      </rPr>
      <t>(Provisional Quantity, as directed)</t>
    </r>
  </si>
  <si>
    <t>3115P</t>
  </si>
  <si>
    <r>
      <t xml:space="preserve">Replacement of Unsuitable Material </t>
    </r>
    <r>
      <rPr>
        <i/>
        <sz val="12"/>
        <color theme="1"/>
        <rFont val="Arial"/>
        <family val="2"/>
      </rPr>
      <t>(Provisional Item, if ordered)</t>
    </r>
  </si>
  <si>
    <t>Supply and erect road signage as detailed in drawings</t>
  </si>
  <si>
    <r>
      <t xml:space="preserve">Excavation and disposal of unsuitable material with individual excavation &lt;= 10 m^3 </t>
    </r>
    <r>
      <rPr>
        <i/>
        <sz val="12"/>
        <color theme="1"/>
        <rFont val="Arial"/>
        <family val="2"/>
      </rPr>
      <t>(Provisional Quantity, as directed)</t>
    </r>
  </si>
  <si>
    <t>3214P</t>
  </si>
  <si>
    <t>3215P</t>
  </si>
  <si>
    <r>
      <t xml:space="preserve">Excavation and disposal of Unsuitable Material with individual excavation &gt; 10 m^3 </t>
    </r>
    <r>
      <rPr>
        <i/>
        <sz val="12"/>
        <color theme="1"/>
        <rFont val="Arial"/>
        <family val="2"/>
      </rPr>
      <t>(Provisional Quantity, as directed)</t>
    </r>
  </si>
  <si>
    <t>Other</t>
  </si>
  <si>
    <t>3212P</t>
  </si>
  <si>
    <t>SITE 4 - Stabilisation Ch 61565 - 61815</t>
  </si>
  <si>
    <t>Supply and installation of concrete box culvert components, [1200x600 RCBC]</t>
  </si>
  <si>
    <r>
      <t xml:space="preserve">Supply and installation of geotextile, Strength Class [E], Filtration Class [II] (Culvert Inlet and Outlet protection), </t>
    </r>
    <r>
      <rPr>
        <i/>
        <sz val="12"/>
        <color theme="1"/>
        <rFont val="Arial"/>
        <family val="2"/>
      </rPr>
      <t>Provisional, As Directed</t>
    </r>
  </si>
  <si>
    <t>Rock protection (Culvert Outelet Protection, D50=300mm)</t>
  </si>
  <si>
    <r>
      <t xml:space="preserve">Rock protection (Culvert Drop Inlet, D50=200mm), </t>
    </r>
    <r>
      <rPr>
        <i/>
        <sz val="12"/>
        <color theme="1"/>
        <rFont val="Arial"/>
        <family val="2"/>
      </rPr>
      <t>Provisional, As Directed</t>
    </r>
  </si>
  <si>
    <r>
      <t xml:space="preserve">Excavation for diversion channels, all materials </t>
    </r>
    <r>
      <rPr>
        <i/>
        <sz val="12"/>
        <color theme="1"/>
        <rFont val="Arial"/>
        <family val="2"/>
      </rPr>
      <t>(Provisional Quantity, as directed)</t>
    </r>
    <r>
      <rPr>
        <sz val="12"/>
        <color theme="1"/>
        <rFont val="Arial"/>
        <family val="2"/>
      </rPr>
      <t xml:space="preserve"> - Excavation and reshaping of natural channel to achieve positive drainage to culvert inlet.</t>
    </r>
  </si>
  <si>
    <t>3205P</t>
  </si>
  <si>
    <t xml:space="preserve">SITE 5 - Christmas Creek </t>
  </si>
  <si>
    <t>Drainage Removal/Demolition</t>
  </si>
  <si>
    <t>Removal or demolition of complete culvert, complete 375 RCP</t>
  </si>
  <si>
    <t>Removal or demolition of concrete slabs (including stone pitching)</t>
  </si>
  <si>
    <t>3211P</t>
  </si>
  <si>
    <r>
      <t xml:space="preserve">Excavation of non-rippable material in Road Excavation, rate additional to rate for Standard Work Item 32101 </t>
    </r>
    <r>
      <rPr>
        <i/>
        <sz val="12"/>
        <color theme="1"/>
        <rFont val="Arial"/>
        <family val="2"/>
      </rPr>
      <t>(Provisional Quantity)</t>
    </r>
  </si>
  <si>
    <r>
      <t xml:space="preserve">Backfill with select backfill material to </t>
    </r>
    <r>
      <rPr>
        <i/>
        <sz val="12"/>
        <color theme="1"/>
        <rFont val="Arial"/>
        <family val="2"/>
      </rPr>
      <t>(Provisional Quantity, if ordered, allowance to backfill voids in lines of excavation left by rock floaters removed during excavation activities)</t>
    </r>
  </si>
  <si>
    <r>
      <t xml:space="preserve">Backfill with select backfill material to </t>
    </r>
    <r>
      <rPr>
        <i/>
        <sz val="12"/>
        <color theme="1"/>
        <rFont val="Arial"/>
        <family val="2"/>
      </rPr>
      <t>(Provisional Quantity, as directed, backfill to demolished RCP trench)</t>
    </r>
  </si>
  <si>
    <t xml:space="preserve">Insitu stabilisation using cement or cementitious blends </t>
  </si>
  <si>
    <t>Insitu stabilisation using cement or cementitious blends</t>
  </si>
  <si>
    <t>Removal or demolition of concrete slabs (exisiting concrete floodway)</t>
  </si>
  <si>
    <t>Removal and re-erection of road furniture as detailed in drawings</t>
  </si>
  <si>
    <r>
      <t xml:space="preserve">Remove and dispose of large trees identified for removal </t>
    </r>
    <r>
      <rPr>
        <i/>
        <sz val="12"/>
        <color theme="1"/>
        <rFont val="Arial"/>
        <family val="2"/>
      </rPr>
      <t>(Provisional Quantity - as directed)</t>
    </r>
  </si>
  <si>
    <t>6301P</t>
  </si>
  <si>
    <r>
      <t>Remove and dispose of large trees identified for removal -</t>
    </r>
    <r>
      <rPr>
        <i/>
        <sz val="12"/>
        <color theme="1"/>
        <rFont val="Arial"/>
        <family val="2"/>
      </rPr>
      <t xml:space="preserve"> Provisional Quantity - As directed</t>
    </r>
  </si>
  <si>
    <r>
      <t>Remove and dispose of large trees identified for removal -</t>
    </r>
    <r>
      <rPr>
        <i/>
        <sz val="12"/>
        <color theme="1"/>
        <rFont val="Arial"/>
        <family val="2"/>
      </rPr>
      <t xml:space="preserve"> Provisional Quanitity - As directed</t>
    </r>
  </si>
  <si>
    <t xml:space="preserve">SITE 6 - Ross Creek </t>
  </si>
  <si>
    <t>SITE 7 - Stabilisation Ch 73650 - 74002</t>
  </si>
  <si>
    <t>Supply and installation of steel-reinforced concrete pipe culvert components, Class [3], [450] mm diameter, [B1] environment</t>
  </si>
  <si>
    <t>Precast concrete end structures to culverts, [450 RCP winged headwall]</t>
  </si>
  <si>
    <r>
      <t xml:space="preserve">Aprons to culverts, reinforced concrete (Cutoff wall) </t>
    </r>
    <r>
      <rPr>
        <i/>
        <sz val="12"/>
        <color theme="1"/>
        <rFont val="Arial"/>
        <family val="2"/>
      </rPr>
      <t>(Provisional, If Ordered)</t>
    </r>
  </si>
  <si>
    <t>2309P</t>
  </si>
  <si>
    <r>
      <t xml:space="preserve">Precast concrete end structures to culverts, (Cutoff wall) </t>
    </r>
    <r>
      <rPr>
        <i/>
        <sz val="12"/>
        <color theme="1"/>
        <rFont val="Arial"/>
        <family val="2"/>
      </rPr>
      <t>(Provisional, If Ordered)</t>
    </r>
  </si>
  <si>
    <t>2313P</t>
  </si>
  <si>
    <t>Pavement Drainage</t>
  </si>
  <si>
    <t>Precast concrete Type 2 Field inlet with precast chamber, [600 x 900, domed inlet grate, including risers to 2.143m deep] (CMDG-D-022 Type 2 without apron or Precast Equivalent)</t>
  </si>
  <si>
    <t>Rock protection (Culvert Outlet Protection, D50=400mm)</t>
  </si>
  <si>
    <r>
      <t xml:space="preserve">Rock protection (Culvert Inlet, D50=100mm), </t>
    </r>
    <r>
      <rPr>
        <i/>
        <sz val="12"/>
        <color theme="1"/>
        <rFont val="Arial"/>
        <family val="2"/>
      </rPr>
      <t>Provisional, As Directed</t>
    </r>
  </si>
  <si>
    <t xml:space="preserve">SITE 8 - Sunny Slopes Creek </t>
  </si>
  <si>
    <t>2658P</t>
  </si>
  <si>
    <r>
      <t>Concrete batters</t>
    </r>
    <r>
      <rPr>
        <i/>
        <sz val="12"/>
        <color theme="1"/>
        <rFont val="Arial"/>
        <family val="2"/>
      </rPr>
      <t xml:space="preserve"> (Provisional Quantity, if ordered)</t>
    </r>
  </si>
  <si>
    <r>
      <t xml:space="preserve">Subgrade treatment Type B, replace with subgrade fill material, minimum 150mm treatment depth, Class A1 Minimum CBR 10 </t>
    </r>
    <r>
      <rPr>
        <i/>
        <sz val="12"/>
        <color theme="1"/>
        <rFont val="Arial"/>
        <family val="2"/>
      </rPr>
      <t>(Provisional Quantity, if ordered)</t>
    </r>
  </si>
  <si>
    <t>3403P</t>
  </si>
  <si>
    <t>Demolition of road furniture as detailed in drawings</t>
  </si>
  <si>
    <t>SITE 8 - Unnamed Creek - CH 76680 - 76859</t>
  </si>
  <si>
    <t>Removal or demolition of complete culvert, complete 450 RCP</t>
  </si>
  <si>
    <t>2644P</t>
  </si>
  <si>
    <t>Rock protection (Floodway Inlet Rock Protection per details on drawings)</t>
  </si>
  <si>
    <t>Subgrade treatment Type B, replace with subgrade fill material, (Floodway)</t>
  </si>
  <si>
    <t>3304P</t>
  </si>
  <si>
    <t>3305P</t>
  </si>
  <si>
    <r>
      <t>Backfill with select backfill material to</t>
    </r>
    <r>
      <rPr>
        <i/>
        <sz val="12"/>
        <color theme="1"/>
        <rFont val="Arial"/>
        <family val="2"/>
      </rPr>
      <t xml:space="preserve"> (Provisional Quantity, as directed, backfill to demolished RCP trench)</t>
    </r>
  </si>
  <si>
    <t>Supply and place 420mm depth of D50 300mm rock protection</t>
  </si>
  <si>
    <t>Supply &amp; installation of geotextile (Flood Rock Protection)</t>
  </si>
  <si>
    <r>
      <t>Clearing and grubbing -</t>
    </r>
    <r>
      <rPr>
        <i/>
        <sz val="12"/>
        <color theme="1"/>
        <rFont val="Arial"/>
        <family val="2"/>
      </rPr>
      <t xml:space="preserve"> Provisional Qty</t>
    </r>
  </si>
  <si>
    <t>3104P</t>
  </si>
  <si>
    <r>
      <t xml:space="preserve">Ground surface treatment, standard - </t>
    </r>
    <r>
      <rPr>
        <i/>
        <sz val="12"/>
        <color theme="1"/>
        <rFont val="Arial"/>
        <family val="2"/>
      </rPr>
      <t>Provisional Qty</t>
    </r>
  </si>
  <si>
    <t>4102P</t>
  </si>
  <si>
    <r>
      <t xml:space="preserve">Council MIx, Unbound pavement, [floodway] - </t>
    </r>
    <r>
      <rPr>
        <i/>
        <sz val="12"/>
        <color theme="1"/>
        <rFont val="Arial"/>
        <family val="2"/>
      </rPr>
      <t>Provisional Quantity as required</t>
    </r>
  </si>
  <si>
    <t>Council Mix Base, Unbound pavement - Stabilised unsing 2% cement powder to 150mm depth</t>
  </si>
  <si>
    <t>Council Mix Base, Unbound pavement</t>
  </si>
  <si>
    <r>
      <t xml:space="preserve">Dewatering - </t>
    </r>
    <r>
      <rPr>
        <i/>
        <sz val="12"/>
        <color theme="1"/>
        <rFont val="Arial"/>
        <family val="2"/>
      </rPr>
      <t>Provisional Item as required due to weather patterns and events</t>
    </r>
  </si>
  <si>
    <t>6302P</t>
  </si>
  <si>
    <t xml:space="preserve">SITE 11 - Downfall Creek </t>
  </si>
  <si>
    <t>Rock protection (Floodway geotextile protection layer, D85 &lt; 75mm</t>
  </si>
  <si>
    <t>Removal and salvage of road furniture, as detailed in drawings</t>
  </si>
  <si>
    <t>Removal and re-erection of road furniture, as detailed in drawings</t>
  </si>
  <si>
    <t>A7</t>
  </si>
  <si>
    <t>A8</t>
  </si>
  <si>
    <t>A10</t>
  </si>
  <si>
    <t>A11</t>
  </si>
  <si>
    <t>A9</t>
  </si>
  <si>
    <t>SITE 3 - Stabilisation Ch 59250 - 59400</t>
  </si>
  <si>
    <t>SITE 2 - Unnamed Creek CH 51640</t>
  </si>
  <si>
    <t>SITE 4 - Stabilisation Ch 61550 - 61800</t>
  </si>
  <si>
    <t>SITE 7 - Stabilisation Ch 73700 - 74000</t>
  </si>
  <si>
    <t>SITE 9 - Unnamed Creek Ch 76800</t>
  </si>
  <si>
    <t>Pour in place concrete floodway slab and cut off walls (incluidng all materials) as per drawings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</si>
</sst>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44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4" fontId="2" fillId="0" borderId="5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</cellXfs>
  <cellStyles count="4">
    <cellStyle name="Currency 2" xfId="2" xr:uid="{1C2BDE4F-4122-413A-A98D-3913BEBD3EAC}"/>
    <cellStyle name="Currency 3" xfId="3" xr:uid="{96AAD568-B8AC-44E2-9A41-70B9838DA145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6694-5F57-4B6E-9E52-A52910C4C5CD}">
  <dimension ref="A2:C14"/>
  <sheetViews>
    <sheetView workbookViewId="0">
      <selection activeCell="A12" sqref="A12"/>
    </sheetView>
  </sheetViews>
  <sheetFormatPr defaultRowHeight="15.75" x14ac:dyDescent="0.25"/>
  <cols>
    <col min="1" max="1" width="11.5703125" style="2" bestFit="1" customWidth="1"/>
    <col min="2" max="2" width="39" style="3" bestFit="1" customWidth="1"/>
    <col min="3" max="3" width="18.28515625" style="45" bestFit="1" customWidth="1"/>
  </cols>
  <sheetData>
    <row r="2" spans="1:3" x14ac:dyDescent="0.25">
      <c r="A2" s="46" t="s">
        <v>9</v>
      </c>
      <c r="B2" s="12" t="s">
        <v>16</v>
      </c>
      <c r="C2" s="44" t="s">
        <v>13</v>
      </c>
    </row>
    <row r="3" spans="1:3" x14ac:dyDescent="0.25">
      <c r="A3" s="47" t="s">
        <v>10</v>
      </c>
      <c r="B3" s="13" t="s">
        <v>28</v>
      </c>
      <c r="C3" s="8">
        <f>'A1 - Schedule'!F49</f>
        <v>0</v>
      </c>
    </row>
    <row r="4" spans="1:3" ht="17.25" customHeight="1" x14ac:dyDescent="0.25">
      <c r="A4" s="48" t="s">
        <v>11</v>
      </c>
      <c r="B4" s="14" t="s">
        <v>173</v>
      </c>
      <c r="C4" s="6">
        <f>'A2 - Schedule'!F49</f>
        <v>0</v>
      </c>
    </row>
    <row r="5" spans="1:3" ht="30.75" x14ac:dyDescent="0.25">
      <c r="A5" s="49" t="s">
        <v>22</v>
      </c>
      <c r="B5" s="22" t="s">
        <v>172</v>
      </c>
      <c r="C5" s="8">
        <f>'A3 - Schedule'!F54</f>
        <v>0</v>
      </c>
    </row>
    <row r="6" spans="1:3" x14ac:dyDescent="0.25">
      <c r="A6" s="50" t="s">
        <v>24</v>
      </c>
      <c r="B6" s="23" t="s">
        <v>174</v>
      </c>
      <c r="C6" s="6">
        <f>'A4 - Schedule'!F52</f>
        <v>0</v>
      </c>
    </row>
    <row r="7" spans="1:3" x14ac:dyDescent="0.25">
      <c r="A7" s="49" t="s">
        <v>25</v>
      </c>
      <c r="B7" s="22" t="s">
        <v>29</v>
      </c>
      <c r="C7" s="8">
        <f>'A5 - Schedule'!F54</f>
        <v>0</v>
      </c>
    </row>
    <row r="8" spans="1:3" x14ac:dyDescent="0.25">
      <c r="A8" s="48" t="s">
        <v>26</v>
      </c>
      <c r="B8" s="14" t="s">
        <v>30</v>
      </c>
      <c r="C8" s="6">
        <f>'A6 - Schedule'!F54</f>
        <v>0</v>
      </c>
    </row>
    <row r="9" spans="1:3" ht="30.75" x14ac:dyDescent="0.25">
      <c r="A9" s="49" t="s">
        <v>167</v>
      </c>
      <c r="B9" s="22" t="s">
        <v>175</v>
      </c>
      <c r="C9" s="8">
        <f>'A7 - Schedule'!F52</f>
        <v>0</v>
      </c>
    </row>
    <row r="10" spans="1:3" x14ac:dyDescent="0.25">
      <c r="A10" s="48" t="s">
        <v>168</v>
      </c>
      <c r="B10" s="14" t="s">
        <v>31</v>
      </c>
      <c r="C10" s="6">
        <f>'A8 - Schedule'!F57</f>
        <v>0</v>
      </c>
    </row>
    <row r="11" spans="1:3" x14ac:dyDescent="0.25">
      <c r="A11" s="49" t="s">
        <v>171</v>
      </c>
      <c r="B11" s="22" t="s">
        <v>176</v>
      </c>
      <c r="C11" s="8">
        <f>'A9 - Schedule '!F59</f>
        <v>0</v>
      </c>
    </row>
    <row r="12" spans="1:3" x14ac:dyDescent="0.25">
      <c r="A12" s="48" t="s">
        <v>169</v>
      </c>
      <c r="B12" s="14" t="s">
        <v>32</v>
      </c>
      <c r="C12" s="6">
        <f>'A10 - Schedule'!F37</f>
        <v>0</v>
      </c>
    </row>
    <row r="13" spans="1:3" x14ac:dyDescent="0.25">
      <c r="A13" s="49" t="s">
        <v>170</v>
      </c>
      <c r="B13" s="22" t="s">
        <v>33</v>
      </c>
      <c r="C13" s="8">
        <f>'A11 - Schedule'!F56</f>
        <v>0</v>
      </c>
    </row>
    <row r="14" spans="1:3" x14ac:dyDescent="0.25">
      <c r="A14" s="51"/>
      <c r="B14" s="11" t="s">
        <v>3</v>
      </c>
      <c r="C14" s="10">
        <f>SUM(C3:C13)</f>
        <v>0</v>
      </c>
    </row>
  </sheetData>
  <hyperlinks>
    <hyperlink ref="A3" location="'A1 - Schedule'!A1" display="A1" xr:uid="{105601D4-41ED-43BE-A38B-EF81D62DBA0D}"/>
    <hyperlink ref="A4" location="'A2 - Schedule'!A1" display="A2" xr:uid="{35055B66-AF84-45A4-A5D2-1D4D3388B214}"/>
    <hyperlink ref="A5" location="'A3 - Schedule'!A1" display="A3" xr:uid="{772E0B2B-B450-4865-B2DE-ED454EA98E39}"/>
    <hyperlink ref="A6" location="'A4 - Schedule'!A1" display="A4" xr:uid="{C1FFA4C0-53AF-43AB-9B67-44277B9F44B4}"/>
    <hyperlink ref="A7" location="'A5 - Schedule'!A1" display="A5" xr:uid="{3F518B01-8C80-4292-A402-4EF673D933FA}"/>
    <hyperlink ref="A8" location="'A6 - Schedule'!A1" display="A6" xr:uid="{F7D94C7B-B74A-4A15-9745-CD3D4E7430E6}"/>
    <hyperlink ref="A9" location="'A7 - Schedule'!A1" display="A7" xr:uid="{120F55C5-6CF0-4D70-9FCC-758E9BE0A5EE}"/>
    <hyperlink ref="A10" location="'A8 - Schedule'!A1" display="A8" xr:uid="{C18F4517-F436-4416-AE44-904E31C76C28}"/>
    <hyperlink ref="A11" location="'A9 - Schedule '!A1" display="A9" xr:uid="{9A7C8EF2-1EE6-4DE2-A43A-11BC6B37CE63}"/>
    <hyperlink ref="A12" location="'A10 - Schedule'!A1" display="A10" xr:uid="{10A8C855-460C-4433-B43F-DFCE5C90C4B9}"/>
    <hyperlink ref="A13" location="'A11 - Schedule'!A1" display="A11" xr:uid="{369BE9AB-D906-4D77-9688-E53D7C2B85B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1:L49"/>
  <sheetViews>
    <sheetView topLeftCell="A32" zoomScaleNormal="100" workbookViewId="0">
      <selection activeCell="F50" sqref="F50"/>
    </sheetView>
  </sheetViews>
  <sheetFormatPr defaultRowHeight="15.75" x14ac:dyDescent="0.25"/>
  <cols>
    <col min="1" max="1" width="15.42578125" style="29" customWidth="1"/>
    <col min="2" max="2" width="51.42578125" style="43" customWidth="1"/>
    <col min="3" max="3" width="11.5703125" style="30" bestFit="1" customWidth="1"/>
    <col min="4" max="4" width="12" style="29" bestFit="1" customWidth="1"/>
    <col min="5" max="5" width="12.85546875" style="31" customWidth="1"/>
    <col min="6" max="6" width="13.42578125" style="31" customWidth="1"/>
    <col min="7" max="8" width="9.140625" style="25"/>
    <col min="9" max="16384" width="9.140625" style="26"/>
  </cols>
  <sheetData>
    <row r="1" spans="1:12" ht="35.25" customHeight="1" x14ac:dyDescent="0.25">
      <c r="A1" s="59" t="s">
        <v>34</v>
      </c>
      <c r="B1" s="60"/>
      <c r="C1" s="60"/>
      <c r="D1" s="60"/>
      <c r="E1" s="60"/>
      <c r="F1" s="61"/>
    </row>
    <row r="2" spans="1:12" ht="31.5" x14ac:dyDescent="0.25">
      <c r="A2" s="9" t="s">
        <v>0</v>
      </c>
      <c r="B2" s="39" t="s">
        <v>1</v>
      </c>
      <c r="C2" s="17" t="s">
        <v>2</v>
      </c>
      <c r="D2" s="18" t="s">
        <v>7</v>
      </c>
      <c r="E2" s="19" t="s">
        <v>14</v>
      </c>
      <c r="F2" s="19" t="s">
        <v>15</v>
      </c>
    </row>
    <row r="3" spans="1:12" x14ac:dyDescent="0.25">
      <c r="A3" s="58" t="s">
        <v>6</v>
      </c>
      <c r="B3" s="58"/>
      <c r="C3" s="58"/>
      <c r="D3" s="58"/>
      <c r="E3" s="58"/>
      <c r="F3" s="58"/>
    </row>
    <row r="4" spans="1:12" x14ac:dyDescent="0.25">
      <c r="A4" s="7">
        <v>1201</v>
      </c>
      <c r="B4" s="41" t="s">
        <v>5</v>
      </c>
      <c r="C4" s="15">
        <v>1</v>
      </c>
      <c r="D4" s="7" t="s">
        <v>4</v>
      </c>
      <c r="E4" s="8"/>
      <c r="F4" s="8">
        <f>E4*C4</f>
        <v>0</v>
      </c>
    </row>
    <row r="5" spans="1:12" x14ac:dyDescent="0.25">
      <c r="A5" s="58" t="s">
        <v>8</v>
      </c>
      <c r="B5" s="58"/>
      <c r="C5" s="58"/>
      <c r="D5" s="58"/>
      <c r="E5" s="58"/>
      <c r="F5" s="58"/>
    </row>
    <row r="6" spans="1:12" x14ac:dyDescent="0.25">
      <c r="A6" s="7">
        <v>1101</v>
      </c>
      <c r="B6" s="41" t="s">
        <v>8</v>
      </c>
      <c r="C6" s="15">
        <v>1</v>
      </c>
      <c r="D6" s="7" t="s">
        <v>4</v>
      </c>
      <c r="E6" s="8"/>
      <c r="F6" s="8">
        <f>E6*C6</f>
        <v>0</v>
      </c>
    </row>
    <row r="7" spans="1:12" x14ac:dyDescent="0.25">
      <c r="A7" s="58" t="s">
        <v>49</v>
      </c>
      <c r="B7" s="58"/>
      <c r="C7" s="58"/>
      <c r="D7" s="58"/>
      <c r="E7" s="58"/>
      <c r="F7" s="58"/>
    </row>
    <row r="8" spans="1:12" x14ac:dyDescent="0.25">
      <c r="A8" s="7">
        <v>1316</v>
      </c>
      <c r="B8" s="41" t="s">
        <v>50</v>
      </c>
      <c r="C8" s="15">
        <v>1</v>
      </c>
      <c r="D8" s="7" t="s">
        <v>4</v>
      </c>
      <c r="E8" s="8"/>
      <c r="F8" s="8">
        <f>E8*C8</f>
        <v>0</v>
      </c>
    </row>
    <row r="9" spans="1:12" x14ac:dyDescent="0.25">
      <c r="A9" s="58" t="s">
        <v>51</v>
      </c>
      <c r="B9" s="58"/>
      <c r="C9" s="58"/>
      <c r="D9" s="58"/>
      <c r="E9" s="58"/>
      <c r="F9" s="58"/>
    </row>
    <row r="10" spans="1:12" x14ac:dyDescent="0.25">
      <c r="A10" s="7">
        <v>9131</v>
      </c>
      <c r="B10" s="38" t="s">
        <v>21</v>
      </c>
      <c r="C10" s="15">
        <v>1</v>
      </c>
      <c r="D10" s="7" t="s">
        <v>4</v>
      </c>
      <c r="E10" s="8"/>
      <c r="F10" s="8">
        <f>E10*C10</f>
        <v>0</v>
      </c>
    </row>
    <row r="11" spans="1:12" x14ac:dyDescent="0.25">
      <c r="A11" s="58" t="s">
        <v>37</v>
      </c>
      <c r="B11" s="58"/>
      <c r="C11" s="58"/>
      <c r="D11" s="58"/>
      <c r="E11" s="58"/>
      <c r="F11" s="58"/>
    </row>
    <row r="12" spans="1:12" x14ac:dyDescent="0.25">
      <c r="A12" s="55" t="s">
        <v>38</v>
      </c>
      <c r="B12" s="56"/>
      <c r="C12" s="56"/>
      <c r="D12" s="56"/>
      <c r="E12" s="56"/>
      <c r="F12" s="57"/>
    </row>
    <row r="13" spans="1:12" ht="46.5" customHeight="1" x14ac:dyDescent="0.25">
      <c r="A13" s="32">
        <v>2515</v>
      </c>
      <c r="B13" s="37" t="s">
        <v>68</v>
      </c>
      <c r="C13" s="32">
        <v>441.8</v>
      </c>
      <c r="D13" s="32" t="s">
        <v>12</v>
      </c>
      <c r="E13" s="35"/>
      <c r="F13" s="33">
        <f t="shared" ref="F13:F14" si="0">E13*C13</f>
        <v>0</v>
      </c>
    </row>
    <row r="14" spans="1:12" ht="46.5" customHeight="1" x14ac:dyDescent="0.25">
      <c r="A14" s="7" t="s">
        <v>84</v>
      </c>
      <c r="B14" s="38" t="s">
        <v>69</v>
      </c>
      <c r="C14" s="7">
        <v>223.2</v>
      </c>
      <c r="D14" s="7" t="s">
        <v>12</v>
      </c>
      <c r="E14" s="36"/>
      <c r="F14" s="24">
        <f t="shared" si="0"/>
        <v>0</v>
      </c>
    </row>
    <row r="15" spans="1:12" s="28" customFormat="1" ht="19.5" customHeight="1" x14ac:dyDescent="0.25">
      <c r="A15" s="52" t="s">
        <v>39</v>
      </c>
      <c r="B15" s="53"/>
      <c r="C15" s="53"/>
      <c r="D15" s="53"/>
      <c r="E15" s="53"/>
      <c r="F15" s="54"/>
      <c r="G15" s="27"/>
      <c r="H15" s="27"/>
    </row>
    <row r="16" spans="1:12" ht="45" customHeight="1" x14ac:dyDescent="0.25">
      <c r="A16" s="7">
        <v>2631</v>
      </c>
      <c r="B16" s="38" t="s">
        <v>40</v>
      </c>
      <c r="C16" s="15">
        <v>280</v>
      </c>
      <c r="D16" s="7" t="s">
        <v>12</v>
      </c>
      <c r="E16" s="8"/>
      <c r="F16" s="8">
        <f>E16*C16</f>
        <v>0</v>
      </c>
      <c r="L16" s="26" t="s">
        <v>36</v>
      </c>
    </row>
    <row r="17" spans="1:6" ht="30" x14ac:dyDescent="0.25">
      <c r="A17" s="32">
        <v>2642</v>
      </c>
      <c r="B17" s="37" t="s">
        <v>41</v>
      </c>
      <c r="C17" s="34">
        <v>225.4</v>
      </c>
      <c r="D17" s="32" t="s">
        <v>18</v>
      </c>
      <c r="E17" s="6"/>
      <c r="F17" s="6">
        <f t="shared" ref="F17:F18" si="1">E17*C17</f>
        <v>0</v>
      </c>
    </row>
    <row r="18" spans="1:6" ht="30" x14ac:dyDescent="0.25">
      <c r="A18" s="7" t="s">
        <v>27</v>
      </c>
      <c r="B18" s="38" t="s">
        <v>82</v>
      </c>
      <c r="C18" s="15">
        <v>35.200000000000003</v>
      </c>
      <c r="D18" s="7" t="s">
        <v>18</v>
      </c>
      <c r="E18" s="8"/>
      <c r="F18" s="8">
        <f t="shared" si="1"/>
        <v>0</v>
      </c>
    </row>
    <row r="19" spans="1:6" x14ac:dyDescent="0.25">
      <c r="A19" s="58" t="s">
        <v>42</v>
      </c>
      <c r="B19" s="58"/>
      <c r="C19" s="58"/>
      <c r="D19" s="58"/>
      <c r="E19" s="58"/>
      <c r="F19" s="58"/>
    </row>
    <row r="20" spans="1:6" x14ac:dyDescent="0.25">
      <c r="A20" s="55" t="s">
        <v>43</v>
      </c>
      <c r="B20" s="56"/>
      <c r="C20" s="56"/>
      <c r="D20" s="56"/>
      <c r="E20" s="56"/>
      <c r="F20" s="57"/>
    </row>
    <row r="21" spans="1:6" x14ac:dyDescent="0.25">
      <c r="A21" s="32">
        <v>3101</v>
      </c>
      <c r="B21" s="37" t="s">
        <v>44</v>
      </c>
      <c r="C21" s="34">
        <v>2103</v>
      </c>
      <c r="D21" s="32" t="s">
        <v>12</v>
      </c>
      <c r="E21" s="6"/>
      <c r="F21" s="6">
        <f t="shared" ref="F21:F24" si="2">E21*C21</f>
        <v>0</v>
      </c>
    </row>
    <row r="22" spans="1:6" ht="30" x14ac:dyDescent="0.25">
      <c r="A22" s="7" t="s">
        <v>83</v>
      </c>
      <c r="B22" s="38" t="s">
        <v>85</v>
      </c>
      <c r="C22" s="15">
        <v>105</v>
      </c>
      <c r="D22" s="7" t="s">
        <v>18</v>
      </c>
      <c r="E22" s="8"/>
      <c r="F22" s="8">
        <f t="shared" si="2"/>
        <v>0</v>
      </c>
    </row>
    <row r="23" spans="1:6" ht="30" x14ac:dyDescent="0.25">
      <c r="A23" s="32">
        <v>3104</v>
      </c>
      <c r="B23" s="37" t="s">
        <v>45</v>
      </c>
      <c r="C23" s="34">
        <v>349</v>
      </c>
      <c r="D23" s="32" t="s">
        <v>12</v>
      </c>
      <c r="E23" s="6"/>
      <c r="F23" s="6">
        <f t="shared" si="2"/>
        <v>0</v>
      </c>
    </row>
    <row r="24" spans="1:6" ht="45" x14ac:dyDescent="0.25">
      <c r="A24" s="7" t="s">
        <v>86</v>
      </c>
      <c r="B24" s="38" t="s">
        <v>87</v>
      </c>
      <c r="C24" s="15">
        <v>32</v>
      </c>
      <c r="D24" s="7" t="s">
        <v>18</v>
      </c>
      <c r="E24" s="8"/>
      <c r="F24" s="8">
        <f t="shared" si="2"/>
        <v>0</v>
      </c>
    </row>
    <row r="25" spans="1:6" ht="45" x14ac:dyDescent="0.25">
      <c r="A25" s="32" t="s">
        <v>92</v>
      </c>
      <c r="B25" s="37" t="s">
        <v>93</v>
      </c>
      <c r="C25" s="34">
        <v>32</v>
      </c>
      <c r="D25" s="32" t="s">
        <v>18</v>
      </c>
      <c r="E25" s="6"/>
      <c r="F25" s="6">
        <f t="shared" ref="F25" si="3">E25*C25</f>
        <v>0</v>
      </c>
    </row>
    <row r="26" spans="1:6" x14ac:dyDescent="0.25">
      <c r="A26" s="55" t="s">
        <v>46</v>
      </c>
      <c r="B26" s="56"/>
      <c r="C26" s="56"/>
      <c r="D26" s="56"/>
      <c r="E26" s="56"/>
      <c r="F26" s="57"/>
    </row>
    <row r="27" spans="1:6" x14ac:dyDescent="0.25">
      <c r="A27" s="32">
        <v>3201</v>
      </c>
      <c r="B27" s="37" t="s">
        <v>47</v>
      </c>
      <c r="C27" s="34">
        <v>984</v>
      </c>
      <c r="D27" s="32" t="s">
        <v>18</v>
      </c>
      <c r="E27" s="6"/>
      <c r="F27" s="6">
        <f t="shared" ref="F27:F28" si="4">E27*C27</f>
        <v>0</v>
      </c>
    </row>
    <row r="28" spans="1:6" ht="30" x14ac:dyDescent="0.25">
      <c r="A28" s="7" t="s">
        <v>88</v>
      </c>
      <c r="B28" s="38" t="s">
        <v>78</v>
      </c>
      <c r="C28" s="15">
        <v>24</v>
      </c>
      <c r="D28" s="7" t="s">
        <v>18</v>
      </c>
      <c r="E28" s="8"/>
      <c r="F28" s="8">
        <f t="shared" si="4"/>
        <v>0</v>
      </c>
    </row>
    <row r="29" spans="1:6" x14ac:dyDescent="0.25">
      <c r="A29" s="52" t="s">
        <v>65</v>
      </c>
      <c r="B29" s="53"/>
      <c r="C29" s="53"/>
      <c r="D29" s="53"/>
      <c r="E29" s="53"/>
      <c r="F29" s="54"/>
    </row>
    <row r="30" spans="1:6" ht="30" x14ac:dyDescent="0.25">
      <c r="A30" s="7">
        <v>3301</v>
      </c>
      <c r="B30" s="38" t="s">
        <v>66</v>
      </c>
      <c r="C30" s="15">
        <v>34</v>
      </c>
      <c r="D30" s="7" t="s">
        <v>18</v>
      </c>
      <c r="E30" s="8"/>
      <c r="F30" s="8">
        <f t="shared" ref="F30:F31" si="5">E30*C30</f>
        <v>0</v>
      </c>
    </row>
    <row r="31" spans="1:6" ht="45" x14ac:dyDescent="0.25">
      <c r="A31" s="32">
        <v>3302</v>
      </c>
      <c r="B31" s="37" t="s">
        <v>67</v>
      </c>
      <c r="C31" s="34">
        <v>16</v>
      </c>
      <c r="D31" s="32" t="s">
        <v>18</v>
      </c>
      <c r="E31" s="6"/>
      <c r="F31" s="6">
        <f t="shared" si="5"/>
        <v>0</v>
      </c>
    </row>
    <row r="32" spans="1:6" x14ac:dyDescent="0.25">
      <c r="A32" s="55" t="s">
        <v>48</v>
      </c>
      <c r="B32" s="56"/>
      <c r="C32" s="56"/>
      <c r="D32" s="56"/>
      <c r="E32" s="56"/>
      <c r="F32" s="57"/>
    </row>
    <row r="33" spans="1:6" ht="30" x14ac:dyDescent="0.25">
      <c r="A33" s="32" t="s">
        <v>89</v>
      </c>
      <c r="B33" s="37" t="s">
        <v>81</v>
      </c>
      <c r="C33" s="34">
        <v>2120</v>
      </c>
      <c r="D33" s="32" t="s">
        <v>12</v>
      </c>
      <c r="E33" s="6"/>
      <c r="F33" s="6">
        <f>E33*C33</f>
        <v>0</v>
      </c>
    </row>
    <row r="34" spans="1:6" ht="30" x14ac:dyDescent="0.25">
      <c r="A34" s="7" t="s">
        <v>94</v>
      </c>
      <c r="B34" s="38" t="s">
        <v>95</v>
      </c>
      <c r="C34" s="15">
        <v>63.6</v>
      </c>
      <c r="D34" s="7" t="s">
        <v>18</v>
      </c>
      <c r="E34" s="8"/>
      <c r="F34" s="8">
        <f>E34*C34</f>
        <v>0</v>
      </c>
    </row>
    <row r="35" spans="1:6" x14ac:dyDescent="0.25">
      <c r="A35" s="52" t="s">
        <v>58</v>
      </c>
      <c r="B35" s="53"/>
      <c r="C35" s="53"/>
      <c r="D35" s="53"/>
      <c r="E35" s="53"/>
      <c r="F35" s="54"/>
    </row>
    <row r="36" spans="1:6" x14ac:dyDescent="0.25">
      <c r="A36" s="7">
        <v>4102</v>
      </c>
      <c r="B36" s="38" t="s">
        <v>60</v>
      </c>
      <c r="C36" s="15">
        <v>56</v>
      </c>
      <c r="D36" s="7" t="s">
        <v>18</v>
      </c>
      <c r="E36" s="8"/>
      <c r="F36" s="8">
        <f>E36*C36</f>
        <v>0</v>
      </c>
    </row>
    <row r="37" spans="1:6" ht="45" x14ac:dyDescent="0.25">
      <c r="A37" s="32">
        <v>4107</v>
      </c>
      <c r="B37" s="37" t="s">
        <v>61</v>
      </c>
      <c r="C37" s="34">
        <v>290.60000000000002</v>
      </c>
      <c r="D37" s="32" t="s">
        <v>18</v>
      </c>
      <c r="E37" s="6"/>
      <c r="F37" s="6">
        <f>E37*C37</f>
        <v>0</v>
      </c>
    </row>
    <row r="38" spans="1:6" x14ac:dyDescent="0.25">
      <c r="A38" s="55" t="s">
        <v>59</v>
      </c>
      <c r="B38" s="56"/>
      <c r="C38" s="56"/>
      <c r="D38" s="56"/>
      <c r="E38" s="56"/>
      <c r="F38" s="57"/>
    </row>
    <row r="39" spans="1:6" ht="30" x14ac:dyDescent="0.25">
      <c r="A39" s="32">
        <v>4211</v>
      </c>
      <c r="B39" s="37" t="s">
        <v>119</v>
      </c>
      <c r="C39" s="34">
        <v>382</v>
      </c>
      <c r="D39" s="32" t="s">
        <v>12</v>
      </c>
      <c r="E39" s="6"/>
      <c r="F39" s="6">
        <f>E39*C39</f>
        <v>0</v>
      </c>
    </row>
    <row r="40" spans="1:6" ht="30" x14ac:dyDescent="0.25">
      <c r="A40" s="7">
        <v>4221</v>
      </c>
      <c r="B40" s="38" t="s">
        <v>62</v>
      </c>
      <c r="C40" s="15">
        <v>4</v>
      </c>
      <c r="D40" s="7" t="s">
        <v>64</v>
      </c>
      <c r="E40" s="8"/>
      <c r="F40" s="8">
        <f t="shared" ref="F40:F41" si="6">E40*C40</f>
        <v>0</v>
      </c>
    </row>
    <row r="41" spans="1:6" x14ac:dyDescent="0.25">
      <c r="A41" s="32">
        <v>4231</v>
      </c>
      <c r="B41" s="37" t="s">
        <v>63</v>
      </c>
      <c r="C41" s="34">
        <v>382</v>
      </c>
      <c r="D41" s="32" t="s">
        <v>12</v>
      </c>
      <c r="E41" s="6"/>
      <c r="F41" s="6">
        <f t="shared" si="6"/>
        <v>0</v>
      </c>
    </row>
    <row r="42" spans="1:6" x14ac:dyDescent="0.25">
      <c r="A42" s="55" t="s">
        <v>52</v>
      </c>
      <c r="B42" s="56"/>
      <c r="C42" s="56"/>
      <c r="D42" s="56"/>
      <c r="E42" s="56"/>
      <c r="F42" s="57"/>
    </row>
    <row r="43" spans="1:6" x14ac:dyDescent="0.25">
      <c r="A43" s="32">
        <v>6301</v>
      </c>
      <c r="B43" s="37" t="s">
        <v>53</v>
      </c>
      <c r="C43" s="34">
        <v>40</v>
      </c>
      <c r="D43" s="32" t="s">
        <v>19</v>
      </c>
      <c r="E43" s="6"/>
      <c r="F43" s="6">
        <f>E43*C43</f>
        <v>0</v>
      </c>
    </row>
    <row r="44" spans="1:6" x14ac:dyDescent="0.25">
      <c r="A44" s="7">
        <v>6302</v>
      </c>
      <c r="B44" s="38" t="s">
        <v>54</v>
      </c>
      <c r="C44" s="15">
        <v>40</v>
      </c>
      <c r="D44" s="7" t="s">
        <v>19</v>
      </c>
      <c r="E44" s="8"/>
      <c r="F44" s="8">
        <f>E44*C44</f>
        <v>0</v>
      </c>
    </row>
    <row r="45" spans="1:6" x14ac:dyDescent="0.25">
      <c r="A45" s="52" t="s">
        <v>55</v>
      </c>
      <c r="B45" s="53"/>
      <c r="C45" s="53"/>
      <c r="D45" s="53"/>
      <c r="E45" s="53"/>
      <c r="F45" s="54"/>
    </row>
    <row r="46" spans="1:6" x14ac:dyDescent="0.25">
      <c r="A46" s="7">
        <v>6111</v>
      </c>
      <c r="B46" s="38" t="s">
        <v>56</v>
      </c>
      <c r="C46" s="15">
        <v>8</v>
      </c>
      <c r="D46" s="7" t="s">
        <v>17</v>
      </c>
      <c r="E46" s="8"/>
      <c r="F46" s="8">
        <f>E46*C46</f>
        <v>0</v>
      </c>
    </row>
    <row r="47" spans="1:6" x14ac:dyDescent="0.25">
      <c r="A47" s="32">
        <v>6112</v>
      </c>
      <c r="B47" s="37" t="s">
        <v>57</v>
      </c>
      <c r="C47" s="34">
        <v>10</v>
      </c>
      <c r="D47" s="32" t="s">
        <v>17</v>
      </c>
      <c r="E47" s="6"/>
      <c r="F47" s="6">
        <f>E47*C47</f>
        <v>0</v>
      </c>
    </row>
    <row r="48" spans="1:6" ht="30" x14ac:dyDescent="0.25">
      <c r="A48" s="7">
        <v>6120</v>
      </c>
      <c r="B48" s="38" t="s">
        <v>96</v>
      </c>
      <c r="C48" s="15">
        <v>1</v>
      </c>
      <c r="D48" s="7" t="s">
        <v>4</v>
      </c>
      <c r="E48" s="8"/>
      <c r="F48" s="8">
        <f>E48*C48</f>
        <v>0</v>
      </c>
    </row>
    <row r="49" spans="5:6" x14ac:dyDescent="0.25">
      <c r="E49" s="10" t="s">
        <v>20</v>
      </c>
      <c r="F49" s="10">
        <f>SUM(F46:F48)+SUM(F43:F44)+SUM(F39:F41)+SUM(F36:F37)+SUM(F33:F34)+SUM(F30:F31)+SUM(F27:F28)+SUM(F21:F25)+SUM(F16:F18)+SUM(F13:F14)+F10+F8+F6+F4</f>
        <v>0</v>
      </c>
    </row>
  </sheetData>
  <mergeCells count="17">
    <mergeCell ref="A11:F11"/>
    <mergeCell ref="A1:F1"/>
    <mergeCell ref="A9:F9"/>
    <mergeCell ref="A3:F3"/>
    <mergeCell ref="A5:F5"/>
    <mergeCell ref="A7:F7"/>
    <mergeCell ref="A45:F45"/>
    <mergeCell ref="A35:F35"/>
    <mergeCell ref="A38:F38"/>
    <mergeCell ref="A26:F26"/>
    <mergeCell ref="A29:F29"/>
    <mergeCell ref="A32:F32"/>
    <mergeCell ref="A15:F15"/>
    <mergeCell ref="A12:F12"/>
    <mergeCell ref="A19:F19"/>
    <mergeCell ref="A20:F20"/>
    <mergeCell ref="A42:F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F08A-EF44-4B46-AB66-439439611611}">
  <dimension ref="A1:H49"/>
  <sheetViews>
    <sheetView topLeftCell="A35" zoomScaleNormal="100" workbookViewId="0">
      <selection activeCell="A19" sqref="A19:F19"/>
    </sheetView>
  </sheetViews>
  <sheetFormatPr defaultRowHeight="15" x14ac:dyDescent="0.25"/>
  <cols>
    <col min="1" max="1" width="15.42578125" style="2" customWidth="1"/>
    <col min="2" max="2" width="51.140625" style="40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4.5" customHeight="1" x14ac:dyDescent="0.25">
      <c r="A1" s="59" t="s">
        <v>35</v>
      </c>
      <c r="B1" s="60"/>
      <c r="C1" s="60"/>
      <c r="D1" s="60"/>
      <c r="E1" s="60"/>
      <c r="F1" s="61"/>
    </row>
    <row r="2" spans="1:6" ht="31.5" x14ac:dyDescent="0.25">
      <c r="A2" s="9" t="s">
        <v>0</v>
      </c>
      <c r="B2" s="39" t="s">
        <v>1</v>
      </c>
      <c r="C2" s="17" t="s">
        <v>2</v>
      </c>
      <c r="D2" s="18" t="s">
        <v>7</v>
      </c>
      <c r="E2" s="19" t="s">
        <v>14</v>
      </c>
      <c r="F2" s="19" t="s">
        <v>15</v>
      </c>
    </row>
    <row r="3" spans="1:6" ht="15.75" x14ac:dyDescent="0.25">
      <c r="A3" s="58" t="s">
        <v>6</v>
      </c>
      <c r="B3" s="58"/>
      <c r="C3" s="58"/>
      <c r="D3" s="58"/>
      <c r="E3" s="58"/>
      <c r="F3" s="58"/>
    </row>
    <row r="4" spans="1:6" x14ac:dyDescent="0.25">
      <c r="A4" s="7">
        <v>1201</v>
      </c>
      <c r="B4" s="41" t="s">
        <v>5</v>
      </c>
      <c r="C4" s="15">
        <v>1</v>
      </c>
      <c r="D4" s="7" t="s">
        <v>4</v>
      </c>
      <c r="E4" s="8"/>
      <c r="F4" s="8">
        <f>E4*C4</f>
        <v>0</v>
      </c>
    </row>
    <row r="5" spans="1:6" ht="15.75" x14ac:dyDescent="0.25">
      <c r="A5" s="58" t="s">
        <v>8</v>
      </c>
      <c r="B5" s="58"/>
      <c r="C5" s="58"/>
      <c r="D5" s="58"/>
      <c r="E5" s="58"/>
      <c r="F5" s="58"/>
    </row>
    <row r="6" spans="1:6" x14ac:dyDescent="0.25">
      <c r="A6" s="7">
        <v>1101</v>
      </c>
      <c r="B6" s="41" t="s">
        <v>8</v>
      </c>
      <c r="C6" s="15">
        <v>1</v>
      </c>
      <c r="D6" s="7" t="s">
        <v>4</v>
      </c>
      <c r="E6" s="8"/>
      <c r="F6" s="8">
        <f>E6*C6</f>
        <v>0</v>
      </c>
    </row>
    <row r="7" spans="1:6" ht="15.75" x14ac:dyDescent="0.25">
      <c r="A7" s="58" t="s">
        <v>49</v>
      </c>
      <c r="B7" s="58"/>
      <c r="C7" s="58"/>
      <c r="D7" s="58"/>
      <c r="E7" s="58"/>
      <c r="F7" s="58"/>
    </row>
    <row r="8" spans="1:6" x14ac:dyDescent="0.25">
      <c r="A8" s="7">
        <v>1316</v>
      </c>
      <c r="B8" s="41" t="s">
        <v>50</v>
      </c>
      <c r="C8" s="15">
        <v>1</v>
      </c>
      <c r="D8" s="7" t="s">
        <v>4</v>
      </c>
      <c r="E8" s="8"/>
      <c r="F8" s="8">
        <f>E8*C8</f>
        <v>0</v>
      </c>
    </row>
    <row r="9" spans="1:6" ht="15.75" x14ac:dyDescent="0.25">
      <c r="A9" s="58" t="s">
        <v>51</v>
      </c>
      <c r="B9" s="58"/>
      <c r="C9" s="58"/>
      <c r="D9" s="58"/>
      <c r="E9" s="58"/>
      <c r="F9" s="58"/>
    </row>
    <row r="10" spans="1:6" x14ac:dyDescent="0.25">
      <c r="A10" s="7">
        <v>9131</v>
      </c>
      <c r="B10" s="38" t="s">
        <v>21</v>
      </c>
      <c r="C10" s="15">
        <v>1</v>
      </c>
      <c r="D10" s="7" t="s">
        <v>4</v>
      </c>
      <c r="E10" s="8"/>
      <c r="F10" s="8">
        <f>E10*C10</f>
        <v>0</v>
      </c>
    </row>
    <row r="11" spans="1:6" ht="15.75" x14ac:dyDescent="0.25">
      <c r="A11" s="58" t="s">
        <v>37</v>
      </c>
      <c r="B11" s="58"/>
      <c r="C11" s="58"/>
      <c r="D11" s="58"/>
      <c r="E11" s="58"/>
      <c r="F11" s="58"/>
    </row>
    <row r="12" spans="1:6" ht="15.75" x14ac:dyDescent="0.25">
      <c r="A12" s="55" t="s">
        <v>38</v>
      </c>
      <c r="B12" s="56"/>
      <c r="C12" s="56"/>
      <c r="D12" s="56"/>
      <c r="E12" s="56"/>
      <c r="F12" s="57"/>
    </row>
    <row r="13" spans="1:6" ht="30" x14ac:dyDescent="0.25">
      <c r="A13" s="32">
        <v>2515</v>
      </c>
      <c r="B13" s="37" t="s">
        <v>68</v>
      </c>
      <c r="C13" s="32">
        <v>289</v>
      </c>
      <c r="D13" s="32" t="s">
        <v>12</v>
      </c>
      <c r="E13" s="35"/>
      <c r="F13" s="33">
        <f t="shared" ref="F13:F14" si="0">E13*C13</f>
        <v>0</v>
      </c>
    </row>
    <row r="14" spans="1:6" ht="45" x14ac:dyDescent="0.25">
      <c r="A14" s="7" t="s">
        <v>84</v>
      </c>
      <c r="B14" s="38" t="s">
        <v>69</v>
      </c>
      <c r="C14" s="7">
        <v>34</v>
      </c>
      <c r="D14" s="7" t="s">
        <v>12</v>
      </c>
      <c r="E14" s="36"/>
      <c r="F14" s="24">
        <f t="shared" si="0"/>
        <v>0</v>
      </c>
    </row>
    <row r="15" spans="1:6" ht="15.75" x14ac:dyDescent="0.25">
      <c r="A15" s="52" t="s">
        <v>39</v>
      </c>
      <c r="B15" s="53"/>
      <c r="C15" s="53"/>
      <c r="D15" s="53"/>
      <c r="E15" s="53"/>
      <c r="F15" s="54"/>
    </row>
    <row r="16" spans="1:6" ht="45" x14ac:dyDescent="0.25">
      <c r="A16" s="7">
        <v>2631</v>
      </c>
      <c r="B16" s="38" t="s">
        <v>40</v>
      </c>
      <c r="C16" s="15">
        <v>208</v>
      </c>
      <c r="D16" s="7" t="s">
        <v>12</v>
      </c>
      <c r="E16" s="8"/>
      <c r="F16" s="8">
        <f>E16*C16</f>
        <v>0</v>
      </c>
    </row>
    <row r="17" spans="1:6" ht="30" x14ac:dyDescent="0.25">
      <c r="A17" s="32">
        <v>2642</v>
      </c>
      <c r="B17" s="37" t="s">
        <v>41</v>
      </c>
      <c r="C17" s="34">
        <v>102.8</v>
      </c>
      <c r="D17" s="32" t="s">
        <v>18</v>
      </c>
      <c r="E17" s="6"/>
      <c r="F17" s="6">
        <f t="shared" ref="F17:F18" si="1">E17*C17</f>
        <v>0</v>
      </c>
    </row>
    <row r="18" spans="1:6" ht="30" x14ac:dyDescent="0.25">
      <c r="A18" s="7" t="s">
        <v>27</v>
      </c>
      <c r="B18" s="38" t="s">
        <v>77</v>
      </c>
      <c r="C18" s="15">
        <v>5.2</v>
      </c>
      <c r="D18" s="7" t="s">
        <v>18</v>
      </c>
      <c r="E18" s="8"/>
      <c r="F18" s="8">
        <f t="shared" si="1"/>
        <v>0</v>
      </c>
    </row>
    <row r="19" spans="1:6" ht="15.75" x14ac:dyDescent="0.25">
      <c r="A19" s="58" t="s">
        <v>42</v>
      </c>
      <c r="B19" s="58"/>
      <c r="C19" s="58"/>
      <c r="D19" s="58"/>
      <c r="E19" s="58"/>
      <c r="F19" s="58"/>
    </row>
    <row r="20" spans="1:6" ht="15.75" x14ac:dyDescent="0.25">
      <c r="A20" s="55" t="s">
        <v>43</v>
      </c>
      <c r="B20" s="56"/>
      <c r="C20" s="56"/>
      <c r="D20" s="56"/>
      <c r="E20" s="56"/>
      <c r="F20" s="57"/>
    </row>
    <row r="21" spans="1:6" x14ac:dyDescent="0.25">
      <c r="A21" s="32">
        <v>3101</v>
      </c>
      <c r="B21" s="37" t="s">
        <v>44</v>
      </c>
      <c r="C21" s="34">
        <v>2171</v>
      </c>
      <c r="D21" s="32" t="s">
        <v>12</v>
      </c>
      <c r="E21" s="6"/>
      <c r="F21" s="6">
        <f t="shared" ref="F21:F25" si="2">E21*C21</f>
        <v>0</v>
      </c>
    </row>
    <row r="22" spans="1:6" ht="30" x14ac:dyDescent="0.25">
      <c r="A22" s="7" t="s">
        <v>83</v>
      </c>
      <c r="B22" s="38" t="s">
        <v>85</v>
      </c>
      <c r="C22" s="15">
        <v>150</v>
      </c>
      <c r="D22" s="7" t="s">
        <v>18</v>
      </c>
      <c r="E22" s="8"/>
      <c r="F22" s="8">
        <f t="shared" si="2"/>
        <v>0</v>
      </c>
    </row>
    <row r="23" spans="1:6" ht="30" x14ac:dyDescent="0.25">
      <c r="A23" s="32">
        <v>3104</v>
      </c>
      <c r="B23" s="37" t="s">
        <v>45</v>
      </c>
      <c r="C23" s="34">
        <v>679</v>
      </c>
      <c r="D23" s="32" t="s">
        <v>12</v>
      </c>
      <c r="E23" s="6"/>
      <c r="F23" s="6">
        <f t="shared" si="2"/>
        <v>0</v>
      </c>
    </row>
    <row r="24" spans="1:6" ht="45" x14ac:dyDescent="0.25">
      <c r="A24" s="7" t="s">
        <v>98</v>
      </c>
      <c r="B24" s="38" t="s">
        <v>97</v>
      </c>
      <c r="C24" s="15">
        <v>35</v>
      </c>
      <c r="D24" s="7" t="s">
        <v>18</v>
      </c>
      <c r="E24" s="8"/>
      <c r="F24" s="8">
        <f t="shared" si="2"/>
        <v>0</v>
      </c>
    </row>
    <row r="25" spans="1:6" ht="45" x14ac:dyDescent="0.25">
      <c r="A25" s="32" t="s">
        <v>99</v>
      </c>
      <c r="B25" s="37" t="s">
        <v>100</v>
      </c>
      <c r="C25" s="34">
        <v>35</v>
      </c>
      <c r="D25" s="32" t="s">
        <v>18</v>
      </c>
      <c r="E25" s="6"/>
      <c r="F25" s="6">
        <f t="shared" si="2"/>
        <v>0</v>
      </c>
    </row>
    <row r="26" spans="1:6" ht="15.75" x14ac:dyDescent="0.25">
      <c r="A26" s="55" t="s">
        <v>46</v>
      </c>
      <c r="B26" s="56"/>
      <c r="C26" s="56"/>
      <c r="D26" s="56"/>
      <c r="E26" s="56"/>
      <c r="F26" s="57"/>
    </row>
    <row r="27" spans="1:6" x14ac:dyDescent="0.25">
      <c r="A27" s="32">
        <v>3201</v>
      </c>
      <c r="B27" s="37" t="s">
        <v>47</v>
      </c>
      <c r="C27" s="34">
        <v>1580</v>
      </c>
      <c r="D27" s="32" t="s">
        <v>18</v>
      </c>
      <c r="E27" s="6"/>
      <c r="F27" s="6">
        <f t="shared" ref="F27:F28" si="3">E27*C27</f>
        <v>0</v>
      </c>
    </row>
    <row r="28" spans="1:6" ht="30" x14ac:dyDescent="0.25">
      <c r="A28" s="7" t="s">
        <v>88</v>
      </c>
      <c r="B28" s="38" t="s">
        <v>78</v>
      </c>
      <c r="C28" s="15">
        <v>24</v>
      </c>
      <c r="D28" s="7" t="s">
        <v>18</v>
      </c>
      <c r="E28" s="8"/>
      <c r="F28" s="8">
        <f t="shared" si="3"/>
        <v>0</v>
      </c>
    </row>
    <row r="29" spans="1:6" ht="15.75" x14ac:dyDescent="0.25">
      <c r="A29" s="52" t="s">
        <v>65</v>
      </c>
      <c r="B29" s="53"/>
      <c r="C29" s="53"/>
      <c r="D29" s="53"/>
      <c r="E29" s="53"/>
      <c r="F29" s="54"/>
    </row>
    <row r="30" spans="1:6" ht="30" x14ac:dyDescent="0.25">
      <c r="A30" s="7">
        <v>3301</v>
      </c>
      <c r="B30" s="38" t="s">
        <v>66</v>
      </c>
      <c r="C30" s="15">
        <v>35</v>
      </c>
      <c r="D30" s="7" t="s">
        <v>18</v>
      </c>
      <c r="E30" s="8"/>
      <c r="F30" s="8">
        <f t="shared" ref="F30:F31" si="4">E30*C30</f>
        <v>0</v>
      </c>
    </row>
    <row r="31" spans="1:6" ht="45" x14ac:dyDescent="0.25">
      <c r="A31" s="32">
        <v>3302</v>
      </c>
      <c r="B31" s="37" t="s">
        <v>67</v>
      </c>
      <c r="C31" s="34">
        <v>16</v>
      </c>
      <c r="D31" s="32" t="s">
        <v>18</v>
      </c>
      <c r="E31" s="6"/>
      <c r="F31" s="6">
        <f t="shared" si="4"/>
        <v>0</v>
      </c>
    </row>
    <row r="32" spans="1:6" ht="15.75" x14ac:dyDescent="0.25">
      <c r="A32" s="55" t="s">
        <v>48</v>
      </c>
      <c r="B32" s="56"/>
      <c r="C32" s="56"/>
      <c r="D32" s="56"/>
      <c r="E32" s="56"/>
      <c r="F32" s="57"/>
    </row>
    <row r="33" spans="1:8" ht="30" x14ac:dyDescent="0.25">
      <c r="A33" s="32" t="s">
        <v>89</v>
      </c>
      <c r="B33" s="37" t="s">
        <v>81</v>
      </c>
      <c r="C33" s="34">
        <v>2302.6</v>
      </c>
      <c r="D33" s="32" t="s">
        <v>12</v>
      </c>
      <c r="E33" s="6"/>
      <c r="F33" s="6">
        <f>E33*C33</f>
        <v>0</v>
      </c>
    </row>
    <row r="34" spans="1:8" s="26" customFormat="1" ht="30" x14ac:dyDescent="0.25">
      <c r="A34" s="7" t="s">
        <v>94</v>
      </c>
      <c r="B34" s="38" t="s">
        <v>95</v>
      </c>
      <c r="C34" s="15">
        <v>69.099999999999994</v>
      </c>
      <c r="D34" s="7" t="s">
        <v>18</v>
      </c>
      <c r="E34" s="8"/>
      <c r="F34" s="8">
        <f>E34*C34</f>
        <v>0</v>
      </c>
      <c r="G34" s="25"/>
      <c r="H34" s="25"/>
    </row>
    <row r="35" spans="1:8" ht="15.75" x14ac:dyDescent="0.25">
      <c r="A35" s="52" t="s">
        <v>58</v>
      </c>
      <c r="B35" s="53"/>
      <c r="C35" s="53"/>
      <c r="D35" s="53"/>
      <c r="E35" s="53"/>
      <c r="F35" s="54"/>
    </row>
    <row r="36" spans="1:8" x14ac:dyDescent="0.25">
      <c r="A36" s="7">
        <v>4102</v>
      </c>
      <c r="B36" s="38" t="s">
        <v>60</v>
      </c>
      <c r="C36" s="15">
        <v>41.6</v>
      </c>
      <c r="D36" s="7" t="s">
        <v>18</v>
      </c>
      <c r="E36" s="8"/>
      <c r="F36" s="8">
        <f>E36*C36</f>
        <v>0</v>
      </c>
    </row>
    <row r="37" spans="1:8" ht="45" x14ac:dyDescent="0.25">
      <c r="A37" s="32">
        <v>4107</v>
      </c>
      <c r="B37" s="37" t="s">
        <v>61</v>
      </c>
      <c r="C37" s="34">
        <v>316.39999999999998</v>
      </c>
      <c r="D37" s="32" t="s">
        <v>18</v>
      </c>
      <c r="E37" s="6"/>
      <c r="F37" s="6">
        <f>E37*C37</f>
        <v>0</v>
      </c>
    </row>
    <row r="38" spans="1:8" ht="15.75" x14ac:dyDescent="0.25">
      <c r="A38" s="55" t="s">
        <v>59</v>
      </c>
      <c r="B38" s="56"/>
      <c r="C38" s="56"/>
      <c r="D38" s="56"/>
      <c r="E38" s="56"/>
      <c r="F38" s="57"/>
    </row>
    <row r="39" spans="1:8" ht="30" x14ac:dyDescent="0.25">
      <c r="A39" s="32">
        <v>4211</v>
      </c>
      <c r="B39" s="37" t="s">
        <v>118</v>
      </c>
      <c r="C39" s="34">
        <v>219</v>
      </c>
      <c r="D39" s="32" t="s">
        <v>12</v>
      </c>
      <c r="E39" s="6"/>
      <c r="F39" s="6">
        <f>E39*C39</f>
        <v>0</v>
      </c>
    </row>
    <row r="40" spans="1:8" ht="30" x14ac:dyDescent="0.25">
      <c r="A40" s="7">
        <v>4221</v>
      </c>
      <c r="B40" s="38" t="s">
        <v>62</v>
      </c>
      <c r="C40" s="15">
        <v>2.2999999999999998</v>
      </c>
      <c r="D40" s="7" t="s">
        <v>64</v>
      </c>
      <c r="E40" s="8"/>
      <c r="F40" s="8">
        <f t="shared" ref="F40:F41" si="5">E40*C40</f>
        <v>0</v>
      </c>
    </row>
    <row r="41" spans="1:8" x14ac:dyDescent="0.25">
      <c r="A41" s="32">
        <v>4231</v>
      </c>
      <c r="B41" s="37" t="s">
        <v>63</v>
      </c>
      <c r="C41" s="34">
        <v>219</v>
      </c>
      <c r="D41" s="32" t="s">
        <v>12</v>
      </c>
      <c r="E41" s="6"/>
      <c r="F41" s="6">
        <f t="shared" si="5"/>
        <v>0</v>
      </c>
    </row>
    <row r="42" spans="1:8" ht="15.75" x14ac:dyDescent="0.25">
      <c r="A42" s="55" t="s">
        <v>55</v>
      </c>
      <c r="B42" s="56"/>
      <c r="C42" s="56"/>
      <c r="D42" s="56"/>
      <c r="E42" s="56"/>
      <c r="F42" s="57"/>
    </row>
    <row r="43" spans="1:8" x14ac:dyDescent="0.25">
      <c r="A43" s="32">
        <v>6111</v>
      </c>
      <c r="B43" s="37" t="s">
        <v>56</v>
      </c>
      <c r="C43" s="34">
        <v>17</v>
      </c>
      <c r="D43" s="32" t="s">
        <v>17</v>
      </c>
      <c r="E43" s="6"/>
      <c r="F43" s="6">
        <f>E43*C43</f>
        <v>0</v>
      </c>
    </row>
    <row r="44" spans="1:8" x14ac:dyDescent="0.25">
      <c r="A44" s="7">
        <v>6112</v>
      </c>
      <c r="B44" s="38" t="s">
        <v>57</v>
      </c>
      <c r="C44" s="15">
        <v>8</v>
      </c>
      <c r="D44" s="7" t="s">
        <v>17</v>
      </c>
      <c r="E44" s="8"/>
      <c r="F44" s="8">
        <f>E44*C44</f>
        <v>0</v>
      </c>
    </row>
    <row r="45" spans="1:8" ht="30" x14ac:dyDescent="0.25">
      <c r="A45" s="32">
        <v>6120</v>
      </c>
      <c r="B45" s="37" t="s">
        <v>96</v>
      </c>
      <c r="C45" s="34">
        <v>1</v>
      </c>
      <c r="D45" s="32" t="s">
        <v>4</v>
      </c>
      <c r="E45" s="6"/>
      <c r="F45" s="6">
        <f>E45*C45</f>
        <v>0</v>
      </c>
    </row>
    <row r="46" spans="1:8" ht="15.75" x14ac:dyDescent="0.25">
      <c r="A46" s="55" t="s">
        <v>52</v>
      </c>
      <c r="B46" s="56"/>
      <c r="C46" s="56"/>
      <c r="D46" s="56"/>
      <c r="E46" s="56"/>
      <c r="F46" s="57"/>
    </row>
    <row r="47" spans="1:8" x14ac:dyDescent="0.25">
      <c r="A47" s="32">
        <v>6301</v>
      </c>
      <c r="B47" s="37" t="s">
        <v>70</v>
      </c>
      <c r="C47" s="34">
        <v>32</v>
      </c>
      <c r="D47" s="32" t="s">
        <v>19</v>
      </c>
      <c r="E47" s="6"/>
      <c r="F47" s="6">
        <f>E47*C47</f>
        <v>0</v>
      </c>
    </row>
    <row r="48" spans="1:8" x14ac:dyDescent="0.25">
      <c r="A48" s="7">
        <v>6302</v>
      </c>
      <c r="B48" s="38" t="s">
        <v>54</v>
      </c>
      <c r="C48" s="15">
        <v>32</v>
      </c>
      <c r="D48" s="7" t="s">
        <v>19</v>
      </c>
      <c r="E48" s="8"/>
      <c r="F48" s="8">
        <f>E48*C48</f>
        <v>0</v>
      </c>
    </row>
    <row r="49" spans="5:6" ht="15.75" x14ac:dyDescent="0.25">
      <c r="E49" s="21" t="s">
        <v>20</v>
      </c>
      <c r="F49" s="21">
        <f>SUM(F47:F48)+SUM(F43:F45)+SUM(F39:F41)+SUM(F36:F37)+SUM(F33:F34)+SUM(F30:F31)+SUM(F27:F28)+SUM(F21:F25)+SUM(F16:F18)+SUM(F13:F14)+F10+F8+F6+F4</f>
        <v>0</v>
      </c>
    </row>
  </sheetData>
  <mergeCells count="17">
    <mergeCell ref="A20:F20"/>
    <mergeCell ref="A38:F38"/>
    <mergeCell ref="A46:F46"/>
    <mergeCell ref="A42:F42"/>
    <mergeCell ref="A15:F15"/>
    <mergeCell ref="A1:F1"/>
    <mergeCell ref="A3:F3"/>
    <mergeCell ref="A5:F5"/>
    <mergeCell ref="A7:F7"/>
    <mergeCell ref="A26:F26"/>
    <mergeCell ref="A29:F29"/>
    <mergeCell ref="A32:F32"/>
    <mergeCell ref="A35:F35"/>
    <mergeCell ref="A9:F9"/>
    <mergeCell ref="A11:F11"/>
    <mergeCell ref="A12:F12"/>
    <mergeCell ref="A19: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4755-75EA-48E6-838B-E06FD1B0A05F}">
  <dimension ref="A1:H54"/>
  <sheetViews>
    <sheetView topLeftCell="A42" zoomScaleNormal="100" workbookViewId="0">
      <selection activeCell="J10" sqref="J10"/>
    </sheetView>
  </sheetViews>
  <sheetFormatPr defaultRowHeight="15" x14ac:dyDescent="0.25"/>
  <cols>
    <col min="1" max="1" width="15.42578125" style="2" customWidth="1"/>
    <col min="2" max="2" width="44" style="40" customWidth="1"/>
    <col min="3" max="3" width="11.5703125" style="16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5.25" customHeight="1" x14ac:dyDescent="0.25">
      <c r="A1" s="59" t="s">
        <v>172</v>
      </c>
      <c r="B1" s="60"/>
      <c r="C1" s="60"/>
      <c r="D1" s="60"/>
      <c r="E1" s="60"/>
      <c r="F1" s="61"/>
    </row>
    <row r="2" spans="1:6" ht="31.5" x14ac:dyDescent="0.25">
      <c r="A2" s="9" t="s">
        <v>0</v>
      </c>
      <c r="B2" s="39" t="s">
        <v>1</v>
      </c>
      <c r="C2" s="17" t="s">
        <v>2</v>
      </c>
      <c r="D2" s="18" t="s">
        <v>7</v>
      </c>
      <c r="E2" s="19" t="s">
        <v>14</v>
      </c>
      <c r="F2" s="19" t="s">
        <v>15</v>
      </c>
    </row>
    <row r="3" spans="1:6" ht="15.75" x14ac:dyDescent="0.25">
      <c r="A3" s="58" t="s">
        <v>6</v>
      </c>
      <c r="B3" s="58"/>
      <c r="C3" s="58"/>
      <c r="D3" s="58"/>
      <c r="E3" s="58"/>
      <c r="F3" s="58"/>
    </row>
    <row r="4" spans="1:6" x14ac:dyDescent="0.25">
      <c r="A4" s="7">
        <v>1201</v>
      </c>
      <c r="B4" s="41" t="s">
        <v>5</v>
      </c>
      <c r="C4" s="15">
        <v>1</v>
      </c>
      <c r="D4" s="7" t="s">
        <v>4</v>
      </c>
      <c r="E4" s="8"/>
      <c r="F4" s="8">
        <f>E4*C4</f>
        <v>0</v>
      </c>
    </row>
    <row r="5" spans="1:6" s="1" customFormat="1" ht="15.75" x14ac:dyDescent="0.25">
      <c r="A5" s="58" t="s">
        <v>8</v>
      </c>
      <c r="B5" s="58"/>
      <c r="C5" s="58"/>
      <c r="D5" s="58"/>
      <c r="E5" s="58"/>
      <c r="F5" s="58"/>
    </row>
    <row r="6" spans="1:6" s="1" customFormat="1" x14ac:dyDescent="0.25">
      <c r="A6" s="7">
        <v>1101</v>
      </c>
      <c r="B6" s="41" t="s">
        <v>8</v>
      </c>
      <c r="C6" s="15">
        <v>1</v>
      </c>
      <c r="D6" s="7" t="s">
        <v>4</v>
      </c>
      <c r="E6" s="8"/>
      <c r="F6" s="8">
        <f>E6*C6</f>
        <v>0</v>
      </c>
    </row>
    <row r="7" spans="1:6" s="1" customFormat="1" ht="15.75" x14ac:dyDescent="0.25">
      <c r="A7" s="58" t="s">
        <v>49</v>
      </c>
      <c r="B7" s="58"/>
      <c r="C7" s="58"/>
      <c r="D7" s="58"/>
      <c r="E7" s="58"/>
      <c r="F7" s="58"/>
    </row>
    <row r="8" spans="1:6" x14ac:dyDescent="0.25">
      <c r="A8" s="7">
        <v>1316</v>
      </c>
      <c r="B8" s="41" t="s">
        <v>50</v>
      </c>
      <c r="C8" s="15">
        <v>1</v>
      </c>
      <c r="D8" s="7" t="s">
        <v>4</v>
      </c>
      <c r="E8" s="8"/>
      <c r="F8" s="8">
        <f>E8*C8</f>
        <v>0</v>
      </c>
    </row>
    <row r="9" spans="1:6" ht="15.75" x14ac:dyDescent="0.25">
      <c r="A9" s="58" t="s">
        <v>51</v>
      </c>
      <c r="B9" s="58"/>
      <c r="C9" s="58"/>
      <c r="D9" s="58"/>
      <c r="E9" s="58"/>
      <c r="F9" s="58"/>
    </row>
    <row r="10" spans="1:6" ht="30" x14ac:dyDescent="0.25">
      <c r="A10" s="7">
        <v>9131</v>
      </c>
      <c r="B10" s="38" t="s">
        <v>21</v>
      </c>
      <c r="C10" s="15">
        <v>1</v>
      </c>
      <c r="D10" s="7" t="s">
        <v>4</v>
      </c>
      <c r="E10" s="8"/>
      <c r="F10" s="8">
        <f>E10*C10</f>
        <v>0</v>
      </c>
    </row>
    <row r="11" spans="1:6" ht="15.75" x14ac:dyDescent="0.25">
      <c r="A11" s="58" t="s">
        <v>37</v>
      </c>
      <c r="B11" s="58"/>
      <c r="C11" s="58"/>
      <c r="D11" s="58"/>
      <c r="E11" s="58"/>
      <c r="F11" s="58"/>
    </row>
    <row r="12" spans="1:6" ht="15.75" x14ac:dyDescent="0.25">
      <c r="A12" s="55" t="s">
        <v>71</v>
      </c>
      <c r="B12" s="56"/>
      <c r="C12" s="56"/>
      <c r="D12" s="56"/>
      <c r="E12" s="56"/>
      <c r="F12" s="57"/>
    </row>
    <row r="13" spans="1:6" ht="30" x14ac:dyDescent="0.25">
      <c r="A13" s="32">
        <v>2262</v>
      </c>
      <c r="B13" s="37" t="s">
        <v>72</v>
      </c>
      <c r="C13" s="32">
        <v>9.6</v>
      </c>
      <c r="D13" s="32" t="s">
        <v>19</v>
      </c>
      <c r="E13" s="35"/>
      <c r="F13" s="33">
        <f>E13*C13</f>
        <v>0</v>
      </c>
    </row>
    <row r="14" spans="1:6" ht="15.75" x14ac:dyDescent="0.25">
      <c r="A14" s="55" t="s">
        <v>73</v>
      </c>
      <c r="B14" s="56"/>
      <c r="C14" s="56"/>
      <c r="D14" s="56"/>
      <c r="E14" s="56"/>
      <c r="F14" s="57"/>
    </row>
    <row r="15" spans="1:6" x14ac:dyDescent="0.25">
      <c r="A15" s="32">
        <v>2302</v>
      </c>
      <c r="B15" s="37" t="s">
        <v>74</v>
      </c>
      <c r="C15" s="32">
        <v>3.1</v>
      </c>
      <c r="D15" s="32" t="s">
        <v>18</v>
      </c>
      <c r="E15" s="35"/>
      <c r="F15" s="33">
        <f>E15*C15</f>
        <v>0</v>
      </c>
    </row>
    <row r="16" spans="1:6" ht="30" x14ac:dyDescent="0.25">
      <c r="A16" s="7">
        <v>2308</v>
      </c>
      <c r="B16" s="38" t="s">
        <v>75</v>
      </c>
      <c r="C16" s="7">
        <v>0.5</v>
      </c>
      <c r="D16" s="7" t="s">
        <v>18</v>
      </c>
      <c r="E16" s="36"/>
      <c r="F16" s="24">
        <f>E16*C16</f>
        <v>0</v>
      </c>
    </row>
    <row r="17" spans="1:6" ht="30" x14ac:dyDescent="0.25">
      <c r="A17" s="32">
        <v>2313</v>
      </c>
      <c r="B17" s="37" t="s">
        <v>76</v>
      </c>
      <c r="C17" s="32">
        <v>0.9</v>
      </c>
      <c r="D17" s="32" t="s">
        <v>18</v>
      </c>
      <c r="E17" s="35"/>
      <c r="F17" s="33">
        <f>E17*C17</f>
        <v>0</v>
      </c>
    </row>
    <row r="18" spans="1:6" ht="15.75" x14ac:dyDescent="0.25">
      <c r="A18" s="55" t="s">
        <v>38</v>
      </c>
      <c r="B18" s="56"/>
      <c r="C18" s="56"/>
      <c r="D18" s="56"/>
      <c r="E18" s="56"/>
      <c r="F18" s="57"/>
    </row>
    <row r="19" spans="1:6" ht="45" x14ac:dyDescent="0.25">
      <c r="A19" s="32">
        <v>2515</v>
      </c>
      <c r="B19" s="37" t="s">
        <v>68</v>
      </c>
      <c r="C19" s="32">
        <v>9.35</v>
      </c>
      <c r="D19" s="32" t="s">
        <v>12</v>
      </c>
      <c r="E19" s="35"/>
      <c r="F19" s="33">
        <f>E19*C19</f>
        <v>0</v>
      </c>
    </row>
    <row r="20" spans="1:6" ht="60" x14ac:dyDescent="0.25">
      <c r="A20" s="7" t="s">
        <v>84</v>
      </c>
      <c r="B20" s="38" t="s">
        <v>69</v>
      </c>
      <c r="C20" s="7">
        <v>295.2</v>
      </c>
      <c r="D20" s="7" t="s">
        <v>12</v>
      </c>
      <c r="E20" s="36"/>
      <c r="F20" s="24">
        <f>E20*C20</f>
        <v>0</v>
      </c>
    </row>
    <row r="21" spans="1:6" ht="15.75" x14ac:dyDescent="0.25">
      <c r="A21" s="52" t="s">
        <v>39</v>
      </c>
      <c r="B21" s="53"/>
      <c r="C21" s="53"/>
      <c r="D21" s="53"/>
      <c r="E21" s="53"/>
      <c r="F21" s="54"/>
    </row>
    <row r="22" spans="1:6" ht="30" x14ac:dyDescent="0.25">
      <c r="A22" s="7">
        <v>2642</v>
      </c>
      <c r="B22" s="38" t="s">
        <v>41</v>
      </c>
      <c r="C22" s="15">
        <v>2</v>
      </c>
      <c r="D22" s="7" t="s">
        <v>18</v>
      </c>
      <c r="E22" s="8"/>
      <c r="F22" s="8">
        <f>E22*C22</f>
        <v>0</v>
      </c>
    </row>
    <row r="23" spans="1:6" ht="30" x14ac:dyDescent="0.25">
      <c r="A23" s="32" t="s">
        <v>27</v>
      </c>
      <c r="B23" s="37" t="s">
        <v>77</v>
      </c>
      <c r="C23" s="34">
        <v>46</v>
      </c>
      <c r="D23" s="32" t="s">
        <v>18</v>
      </c>
      <c r="E23" s="6"/>
      <c r="F23" s="6">
        <f>E23*C23</f>
        <v>0</v>
      </c>
    </row>
    <row r="24" spans="1:6" ht="15.75" x14ac:dyDescent="0.25">
      <c r="A24" s="62" t="s">
        <v>42</v>
      </c>
      <c r="B24" s="62"/>
      <c r="C24" s="62"/>
      <c r="D24" s="62"/>
      <c r="E24" s="62"/>
      <c r="F24" s="62"/>
    </row>
    <row r="25" spans="1:6" ht="15.75" x14ac:dyDescent="0.25">
      <c r="A25" s="52" t="s">
        <v>43</v>
      </c>
      <c r="B25" s="53"/>
      <c r="C25" s="53"/>
      <c r="D25" s="53"/>
      <c r="E25" s="53"/>
      <c r="F25" s="54"/>
    </row>
    <row r="26" spans="1:6" x14ac:dyDescent="0.25">
      <c r="A26" s="7">
        <v>3101</v>
      </c>
      <c r="B26" s="38" t="s">
        <v>44</v>
      </c>
      <c r="C26" s="15">
        <v>1622</v>
      </c>
      <c r="D26" s="7" t="s">
        <v>12</v>
      </c>
      <c r="E26" s="8"/>
      <c r="F26" s="8">
        <f>E26*C26</f>
        <v>0</v>
      </c>
    </row>
    <row r="27" spans="1:6" ht="45" x14ac:dyDescent="0.25">
      <c r="A27" s="32" t="s">
        <v>83</v>
      </c>
      <c r="B27" s="37" t="s">
        <v>85</v>
      </c>
      <c r="C27" s="34">
        <v>75</v>
      </c>
      <c r="D27" s="32" t="s">
        <v>18</v>
      </c>
      <c r="E27" s="6"/>
      <c r="F27" s="6">
        <f>E27*C27</f>
        <v>0</v>
      </c>
    </row>
    <row r="28" spans="1:6" ht="30" x14ac:dyDescent="0.25">
      <c r="A28" s="7">
        <v>3104</v>
      </c>
      <c r="B28" s="38" t="s">
        <v>45</v>
      </c>
      <c r="C28" s="15">
        <v>650</v>
      </c>
      <c r="D28" s="7" t="s">
        <v>12</v>
      </c>
      <c r="E28" s="8"/>
      <c r="F28" s="8">
        <f>E28*C28</f>
        <v>0</v>
      </c>
    </row>
    <row r="29" spans="1:6" ht="45" x14ac:dyDescent="0.25">
      <c r="A29" s="32" t="s">
        <v>98</v>
      </c>
      <c r="B29" s="37" t="s">
        <v>97</v>
      </c>
      <c r="C29" s="34">
        <v>23</v>
      </c>
      <c r="D29" s="32" t="s">
        <v>18</v>
      </c>
      <c r="E29" s="6"/>
      <c r="F29" s="6">
        <f>E29*C29</f>
        <v>0</v>
      </c>
    </row>
    <row r="30" spans="1:6" ht="45" x14ac:dyDescent="0.25">
      <c r="A30" s="7" t="s">
        <v>99</v>
      </c>
      <c r="B30" s="38" t="s">
        <v>100</v>
      </c>
      <c r="C30" s="15">
        <v>23</v>
      </c>
      <c r="D30" s="7" t="s">
        <v>18</v>
      </c>
      <c r="E30" s="8"/>
      <c r="F30" s="8">
        <f>E30*C30</f>
        <v>0</v>
      </c>
    </row>
    <row r="31" spans="1:6" ht="15.75" x14ac:dyDescent="0.25">
      <c r="A31" s="52" t="s">
        <v>46</v>
      </c>
      <c r="B31" s="53"/>
      <c r="C31" s="53"/>
      <c r="D31" s="53"/>
      <c r="E31" s="53"/>
      <c r="F31" s="54"/>
    </row>
    <row r="32" spans="1:6" x14ac:dyDescent="0.25">
      <c r="A32" s="7">
        <v>3201</v>
      </c>
      <c r="B32" s="38" t="s">
        <v>47</v>
      </c>
      <c r="C32" s="15">
        <v>577</v>
      </c>
      <c r="D32" s="7" t="s">
        <v>18</v>
      </c>
      <c r="E32" s="8"/>
      <c r="F32" s="8">
        <f>E32*C32</f>
        <v>0</v>
      </c>
    </row>
    <row r="33" spans="1:8" ht="45" x14ac:dyDescent="0.25">
      <c r="A33" s="32" t="s">
        <v>88</v>
      </c>
      <c r="B33" s="37" t="s">
        <v>78</v>
      </c>
      <c r="C33" s="34">
        <v>18</v>
      </c>
      <c r="D33" s="32" t="s">
        <v>18</v>
      </c>
      <c r="E33" s="6"/>
      <c r="F33" s="6">
        <f>E33*C33</f>
        <v>0</v>
      </c>
    </row>
    <row r="34" spans="1:8" ht="60" x14ac:dyDescent="0.25">
      <c r="A34" s="7" t="s">
        <v>102</v>
      </c>
      <c r="B34" s="38" t="s">
        <v>80</v>
      </c>
      <c r="C34" s="15">
        <v>577</v>
      </c>
      <c r="D34" s="7" t="s">
        <v>18</v>
      </c>
      <c r="E34" s="8"/>
      <c r="F34" s="8">
        <f>E34*C34</f>
        <v>0</v>
      </c>
    </row>
    <row r="35" spans="1:8" ht="30" x14ac:dyDescent="0.25">
      <c r="A35" s="32">
        <v>3221</v>
      </c>
      <c r="B35" s="37" t="s">
        <v>79</v>
      </c>
      <c r="C35" s="34">
        <v>22</v>
      </c>
      <c r="D35" s="32" t="s">
        <v>12</v>
      </c>
      <c r="E35" s="6"/>
      <c r="F35" s="6">
        <f>E35*C35</f>
        <v>0</v>
      </c>
    </row>
    <row r="36" spans="1:8" ht="15.75" x14ac:dyDescent="0.25">
      <c r="A36" s="55" t="s">
        <v>65</v>
      </c>
      <c r="B36" s="56"/>
      <c r="C36" s="56"/>
      <c r="D36" s="56"/>
      <c r="E36" s="56"/>
      <c r="F36" s="57"/>
    </row>
    <row r="37" spans="1:8" ht="30" x14ac:dyDescent="0.25">
      <c r="A37" s="32">
        <v>3301</v>
      </c>
      <c r="B37" s="37" t="s">
        <v>66</v>
      </c>
      <c r="C37" s="34">
        <v>121</v>
      </c>
      <c r="D37" s="32" t="s">
        <v>18</v>
      </c>
      <c r="E37" s="6"/>
      <c r="F37" s="6">
        <f>E37*C37</f>
        <v>0</v>
      </c>
    </row>
    <row r="38" spans="1:8" ht="60" x14ac:dyDescent="0.25">
      <c r="A38" s="7">
        <v>3302</v>
      </c>
      <c r="B38" s="38" t="s">
        <v>67</v>
      </c>
      <c r="C38" s="15">
        <v>10</v>
      </c>
      <c r="D38" s="7" t="s">
        <v>18</v>
      </c>
      <c r="E38" s="8"/>
      <c r="F38" s="8">
        <f>E38*C38</f>
        <v>0</v>
      </c>
    </row>
    <row r="39" spans="1:8" ht="15.75" x14ac:dyDescent="0.25">
      <c r="A39" s="52" t="s">
        <v>48</v>
      </c>
      <c r="B39" s="53"/>
      <c r="C39" s="53"/>
      <c r="D39" s="53"/>
      <c r="E39" s="53"/>
      <c r="F39" s="54"/>
    </row>
    <row r="40" spans="1:8" ht="30" x14ac:dyDescent="0.25">
      <c r="A40" s="7" t="s">
        <v>89</v>
      </c>
      <c r="B40" s="38" t="s">
        <v>81</v>
      </c>
      <c r="C40" s="15">
        <v>1528</v>
      </c>
      <c r="D40" s="7" t="s">
        <v>12</v>
      </c>
      <c r="E40" s="8"/>
      <c r="F40" s="8">
        <f>E40*C40</f>
        <v>0</v>
      </c>
    </row>
    <row r="41" spans="1:8" s="26" customFormat="1" ht="30" x14ac:dyDescent="0.25">
      <c r="A41" s="32" t="s">
        <v>94</v>
      </c>
      <c r="B41" s="37" t="s">
        <v>95</v>
      </c>
      <c r="C41" s="34">
        <v>45.8</v>
      </c>
      <c r="D41" s="32" t="s">
        <v>18</v>
      </c>
      <c r="E41" s="6"/>
      <c r="F41" s="6">
        <f>E41*C41</f>
        <v>0</v>
      </c>
      <c r="G41" s="25"/>
      <c r="H41" s="25"/>
    </row>
    <row r="42" spans="1:8" ht="75" x14ac:dyDescent="0.25">
      <c r="A42" s="7" t="s">
        <v>149</v>
      </c>
      <c r="B42" s="38" t="s">
        <v>116</v>
      </c>
      <c r="C42" s="15">
        <v>68.8</v>
      </c>
      <c r="D42" s="7" t="s">
        <v>18</v>
      </c>
      <c r="E42" s="8"/>
      <c r="F42" s="8">
        <f>E42*C42</f>
        <v>0</v>
      </c>
    </row>
    <row r="43" spans="1:8" ht="15.75" x14ac:dyDescent="0.25">
      <c r="A43" s="52" t="s">
        <v>58</v>
      </c>
      <c r="B43" s="53"/>
      <c r="C43" s="53"/>
      <c r="D43" s="53"/>
      <c r="E43" s="53"/>
      <c r="F43" s="54"/>
    </row>
    <row r="44" spans="1:8" ht="45" x14ac:dyDescent="0.25">
      <c r="A44" s="7">
        <v>4107</v>
      </c>
      <c r="B44" s="38" t="s">
        <v>61</v>
      </c>
      <c r="C44" s="15">
        <v>212.6</v>
      </c>
      <c r="D44" s="7" t="s">
        <v>18</v>
      </c>
      <c r="E44" s="8"/>
      <c r="F44" s="8">
        <f>E44*C44</f>
        <v>0</v>
      </c>
    </row>
    <row r="45" spans="1:8" ht="15.75" x14ac:dyDescent="0.25">
      <c r="A45" s="52" t="s">
        <v>59</v>
      </c>
      <c r="B45" s="53"/>
      <c r="C45" s="53"/>
      <c r="D45" s="53"/>
      <c r="E45" s="53"/>
      <c r="F45" s="54"/>
    </row>
    <row r="46" spans="1:8" ht="30" x14ac:dyDescent="0.25">
      <c r="A46" s="7">
        <v>4211</v>
      </c>
      <c r="B46" s="38" t="s">
        <v>119</v>
      </c>
      <c r="C46" s="15">
        <v>1343</v>
      </c>
      <c r="D46" s="7" t="s">
        <v>12</v>
      </c>
      <c r="E46" s="8"/>
      <c r="F46" s="8">
        <f>E46*C46</f>
        <v>0</v>
      </c>
    </row>
    <row r="47" spans="1:8" ht="30" x14ac:dyDescent="0.25">
      <c r="A47" s="32">
        <v>4221</v>
      </c>
      <c r="B47" s="37" t="s">
        <v>62</v>
      </c>
      <c r="C47" s="34">
        <v>13.9</v>
      </c>
      <c r="D47" s="32" t="s">
        <v>64</v>
      </c>
      <c r="E47" s="6"/>
      <c r="F47" s="6">
        <f>E47*C47</f>
        <v>0</v>
      </c>
    </row>
    <row r="48" spans="1:8" ht="30" x14ac:dyDescent="0.25">
      <c r="A48" s="7">
        <v>4231</v>
      </c>
      <c r="B48" s="38" t="s">
        <v>63</v>
      </c>
      <c r="C48" s="15">
        <v>1343</v>
      </c>
      <c r="D48" s="7" t="s">
        <v>12</v>
      </c>
      <c r="E48" s="8"/>
      <c r="F48" s="8">
        <f>E48*C48</f>
        <v>0</v>
      </c>
    </row>
    <row r="49" spans="1:6" ht="15.75" x14ac:dyDescent="0.25">
      <c r="A49" s="52" t="s">
        <v>55</v>
      </c>
      <c r="B49" s="53"/>
      <c r="C49" s="53"/>
      <c r="D49" s="53"/>
      <c r="E49" s="53"/>
      <c r="F49" s="54"/>
    </row>
    <row r="50" spans="1:6" x14ac:dyDescent="0.25">
      <c r="A50" s="7">
        <v>6111</v>
      </c>
      <c r="B50" s="38" t="s">
        <v>56</v>
      </c>
      <c r="C50" s="15">
        <v>31</v>
      </c>
      <c r="D50" s="7" t="s">
        <v>17</v>
      </c>
      <c r="E50" s="8"/>
      <c r="F50" s="8">
        <f>E50*C50</f>
        <v>0</v>
      </c>
    </row>
    <row r="51" spans="1:6" ht="30" x14ac:dyDescent="0.25">
      <c r="A51" s="32">
        <v>6120</v>
      </c>
      <c r="B51" s="37" t="s">
        <v>96</v>
      </c>
      <c r="C51" s="34">
        <v>1</v>
      </c>
      <c r="D51" s="32" t="s">
        <v>4</v>
      </c>
      <c r="E51" s="6"/>
      <c r="F51" s="6">
        <f>E51*C51</f>
        <v>0</v>
      </c>
    </row>
    <row r="52" spans="1:6" ht="15.75" x14ac:dyDescent="0.25">
      <c r="A52" s="55" t="s">
        <v>101</v>
      </c>
      <c r="B52" s="56"/>
      <c r="C52" s="56"/>
      <c r="D52" s="56"/>
      <c r="E52" s="56"/>
      <c r="F52" s="57"/>
    </row>
    <row r="53" spans="1:6" ht="45" x14ac:dyDescent="0.25">
      <c r="A53" s="32" t="s">
        <v>123</v>
      </c>
      <c r="B53" s="37" t="s">
        <v>124</v>
      </c>
      <c r="C53" s="34">
        <v>6</v>
      </c>
      <c r="D53" s="32" t="s">
        <v>17</v>
      </c>
      <c r="E53" s="6"/>
      <c r="F53" s="6">
        <f>E53*C53</f>
        <v>0</v>
      </c>
    </row>
    <row r="54" spans="1:6" ht="15.75" x14ac:dyDescent="0.25">
      <c r="C54" s="5"/>
      <c r="E54" s="21" t="s">
        <v>20</v>
      </c>
      <c r="F54" s="21">
        <f>F53+SUM(F50:F51)+SUM(F46:F48)+F44+SUM(F40:F42)+SUM(F37:F38)+SUM(F32:F35)+SUM(F26:F30)+SUM(F22:F23)+SUM(F19:F20)+SUM(F15:F17)+F13+F10+F8+F6+F4</f>
        <v>0</v>
      </c>
    </row>
  </sheetData>
  <mergeCells count="19">
    <mergeCell ref="A52:F52"/>
    <mergeCell ref="A12:F12"/>
    <mergeCell ref="A14:F14"/>
    <mergeCell ref="A39:F39"/>
    <mergeCell ref="A43:F43"/>
    <mergeCell ref="A45:F45"/>
    <mergeCell ref="A49:F49"/>
    <mergeCell ref="A31:F31"/>
    <mergeCell ref="A36:F36"/>
    <mergeCell ref="A1:F1"/>
    <mergeCell ref="A3:F3"/>
    <mergeCell ref="A5:F5"/>
    <mergeCell ref="A7:F7"/>
    <mergeCell ref="A9:F9"/>
    <mergeCell ref="A11:F11"/>
    <mergeCell ref="A18:F18"/>
    <mergeCell ref="A21:F21"/>
    <mergeCell ref="A24:F24"/>
    <mergeCell ref="A25:F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28FA-107E-4BCA-9F32-E583E8677BAE}">
  <dimension ref="A1:H52"/>
  <sheetViews>
    <sheetView topLeftCell="A43" zoomScaleNormal="100" workbookViewId="0">
      <selection activeCell="A22" sqref="A22"/>
    </sheetView>
  </sheetViews>
  <sheetFormatPr defaultRowHeight="15" x14ac:dyDescent="0.25"/>
  <cols>
    <col min="1" max="1" width="15.42578125" style="2" customWidth="1"/>
    <col min="2" max="2" width="44" style="40" customWidth="1"/>
    <col min="3" max="3" width="11.5703125" style="16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5.25" customHeight="1" x14ac:dyDescent="0.25">
      <c r="A1" s="59" t="s">
        <v>103</v>
      </c>
      <c r="B1" s="60"/>
      <c r="C1" s="60"/>
      <c r="D1" s="60"/>
      <c r="E1" s="60"/>
      <c r="F1" s="61"/>
    </row>
    <row r="2" spans="1:6" ht="31.5" x14ac:dyDescent="0.25">
      <c r="A2" s="9" t="s">
        <v>0</v>
      </c>
      <c r="B2" s="39" t="s">
        <v>1</v>
      </c>
      <c r="C2" s="17" t="s">
        <v>2</v>
      </c>
      <c r="D2" s="18" t="s">
        <v>7</v>
      </c>
      <c r="E2" s="19" t="s">
        <v>14</v>
      </c>
      <c r="F2" s="19" t="s">
        <v>15</v>
      </c>
    </row>
    <row r="3" spans="1:6" ht="15.75" x14ac:dyDescent="0.25">
      <c r="A3" s="58" t="s">
        <v>6</v>
      </c>
      <c r="B3" s="58"/>
      <c r="C3" s="58"/>
      <c r="D3" s="58"/>
      <c r="E3" s="58"/>
      <c r="F3" s="58"/>
    </row>
    <row r="4" spans="1:6" x14ac:dyDescent="0.25">
      <c r="A4" s="7">
        <v>1201</v>
      </c>
      <c r="B4" s="41" t="s">
        <v>5</v>
      </c>
      <c r="C4" s="15">
        <v>1</v>
      </c>
      <c r="D4" s="7" t="s">
        <v>4</v>
      </c>
      <c r="E4" s="8"/>
      <c r="F4" s="8">
        <f>E4*C4</f>
        <v>0</v>
      </c>
    </row>
    <row r="5" spans="1:6" s="1" customFormat="1" ht="15.75" x14ac:dyDescent="0.25">
      <c r="A5" s="58" t="s">
        <v>8</v>
      </c>
      <c r="B5" s="58"/>
      <c r="C5" s="58"/>
      <c r="D5" s="58"/>
      <c r="E5" s="58"/>
      <c r="F5" s="58"/>
    </row>
    <row r="6" spans="1:6" s="1" customFormat="1" x14ac:dyDescent="0.25">
      <c r="A6" s="7">
        <v>1101</v>
      </c>
      <c r="B6" s="41" t="s">
        <v>8</v>
      </c>
      <c r="C6" s="15">
        <v>1</v>
      </c>
      <c r="D6" s="7" t="s">
        <v>4</v>
      </c>
      <c r="E6" s="8"/>
      <c r="F6" s="8">
        <f>E6*C6</f>
        <v>0</v>
      </c>
    </row>
    <row r="7" spans="1:6" s="1" customFormat="1" ht="15.75" x14ac:dyDescent="0.25">
      <c r="A7" s="58" t="s">
        <v>49</v>
      </c>
      <c r="B7" s="58"/>
      <c r="C7" s="58"/>
      <c r="D7" s="58"/>
      <c r="E7" s="58"/>
      <c r="F7" s="58"/>
    </row>
    <row r="8" spans="1:6" x14ac:dyDescent="0.25">
      <c r="A8" s="7">
        <v>1316</v>
      </c>
      <c r="B8" s="41" t="s">
        <v>50</v>
      </c>
      <c r="C8" s="15">
        <v>1</v>
      </c>
      <c r="D8" s="7" t="s">
        <v>4</v>
      </c>
      <c r="E8" s="8"/>
      <c r="F8" s="8">
        <f>E8*C8</f>
        <v>0</v>
      </c>
    </row>
    <row r="9" spans="1:6" ht="15.75" x14ac:dyDescent="0.25">
      <c r="A9" s="58" t="s">
        <v>51</v>
      </c>
      <c r="B9" s="58"/>
      <c r="C9" s="58"/>
      <c r="D9" s="58"/>
      <c r="E9" s="58"/>
      <c r="F9" s="58"/>
    </row>
    <row r="10" spans="1:6" ht="30" x14ac:dyDescent="0.25">
      <c r="A10" s="7">
        <v>9131</v>
      </c>
      <c r="B10" s="38" t="s">
        <v>21</v>
      </c>
      <c r="C10" s="15">
        <v>1</v>
      </c>
      <c r="D10" s="7" t="s">
        <v>4</v>
      </c>
      <c r="E10" s="8"/>
      <c r="F10" s="8">
        <f>E10*C10</f>
        <v>0</v>
      </c>
    </row>
    <row r="11" spans="1:6" ht="15.75" x14ac:dyDescent="0.25">
      <c r="A11" s="58" t="s">
        <v>37</v>
      </c>
      <c r="B11" s="58"/>
      <c r="C11" s="58"/>
      <c r="D11" s="58"/>
      <c r="E11" s="58"/>
      <c r="F11" s="58"/>
    </row>
    <row r="12" spans="1:6" ht="15.75" x14ac:dyDescent="0.25">
      <c r="A12" s="55" t="s">
        <v>71</v>
      </c>
      <c r="B12" s="56"/>
      <c r="C12" s="56"/>
      <c r="D12" s="56"/>
      <c r="E12" s="56"/>
      <c r="F12" s="57"/>
    </row>
    <row r="13" spans="1:6" ht="30" x14ac:dyDescent="0.25">
      <c r="A13" s="32">
        <v>2263</v>
      </c>
      <c r="B13" s="37" t="s">
        <v>104</v>
      </c>
      <c r="C13" s="32">
        <v>18</v>
      </c>
      <c r="D13" s="32" t="s">
        <v>19</v>
      </c>
      <c r="E13" s="32"/>
      <c r="F13" s="33">
        <f t="shared" ref="F13" si="0">E13*C13</f>
        <v>0</v>
      </c>
    </row>
    <row r="14" spans="1:6" ht="15.75" x14ac:dyDescent="0.25">
      <c r="A14" s="55" t="s">
        <v>73</v>
      </c>
      <c r="B14" s="56"/>
      <c r="C14" s="56"/>
      <c r="D14" s="56"/>
      <c r="E14" s="56"/>
      <c r="F14" s="57"/>
    </row>
    <row r="15" spans="1:6" x14ac:dyDescent="0.25">
      <c r="A15" s="32">
        <v>2302</v>
      </c>
      <c r="B15" s="37" t="s">
        <v>74</v>
      </c>
      <c r="C15" s="32">
        <v>5.8</v>
      </c>
      <c r="D15" s="32" t="s">
        <v>18</v>
      </c>
      <c r="E15" s="32"/>
      <c r="F15" s="33">
        <f t="shared" ref="F15:F17" si="1">E15*C15</f>
        <v>0</v>
      </c>
    </row>
    <row r="16" spans="1:6" ht="30" x14ac:dyDescent="0.25">
      <c r="A16" s="7">
        <v>2308</v>
      </c>
      <c r="B16" s="38" t="s">
        <v>75</v>
      </c>
      <c r="C16" s="7">
        <v>1</v>
      </c>
      <c r="D16" s="7" t="s">
        <v>18</v>
      </c>
      <c r="E16" s="7"/>
      <c r="F16" s="24">
        <f t="shared" si="1"/>
        <v>0</v>
      </c>
    </row>
    <row r="17" spans="1:6" ht="30" x14ac:dyDescent="0.25">
      <c r="A17" s="32">
        <v>2313</v>
      </c>
      <c r="B17" s="37" t="s">
        <v>76</v>
      </c>
      <c r="C17" s="32">
        <v>1.3</v>
      </c>
      <c r="D17" s="32" t="s">
        <v>18</v>
      </c>
      <c r="E17" s="32"/>
      <c r="F17" s="33">
        <f t="shared" si="1"/>
        <v>0</v>
      </c>
    </row>
    <row r="18" spans="1:6" ht="15.75" x14ac:dyDescent="0.25">
      <c r="A18" s="55" t="s">
        <v>38</v>
      </c>
      <c r="B18" s="56"/>
      <c r="C18" s="56"/>
      <c r="D18" s="56"/>
      <c r="E18" s="56"/>
      <c r="F18" s="57"/>
    </row>
    <row r="19" spans="1:6" ht="60" x14ac:dyDescent="0.25">
      <c r="A19" s="32" t="s">
        <v>84</v>
      </c>
      <c r="B19" s="37" t="s">
        <v>105</v>
      </c>
      <c r="C19" s="32">
        <v>92</v>
      </c>
      <c r="D19" s="32" t="s">
        <v>12</v>
      </c>
      <c r="E19" s="32"/>
      <c r="F19" s="33">
        <f t="shared" ref="F19" si="2">E19*C19</f>
        <v>0</v>
      </c>
    </row>
    <row r="20" spans="1:6" ht="15.75" x14ac:dyDescent="0.25">
      <c r="A20" s="55" t="s">
        <v>39</v>
      </c>
      <c r="B20" s="56"/>
      <c r="C20" s="56"/>
      <c r="D20" s="56"/>
      <c r="E20" s="56"/>
      <c r="F20" s="57"/>
    </row>
    <row r="21" spans="1:6" ht="30" x14ac:dyDescent="0.25">
      <c r="A21" s="32" t="s">
        <v>146</v>
      </c>
      <c r="B21" s="37" t="s">
        <v>107</v>
      </c>
      <c r="C21" s="34">
        <v>22.8</v>
      </c>
      <c r="D21" s="32" t="s">
        <v>18</v>
      </c>
      <c r="E21" s="6"/>
      <c r="F21" s="6">
        <f t="shared" ref="F21:F22" si="3">E21*C21</f>
        <v>0</v>
      </c>
    </row>
    <row r="22" spans="1:6" ht="30" x14ac:dyDescent="0.25">
      <c r="A22" s="7">
        <v>2645</v>
      </c>
      <c r="B22" s="38" t="s">
        <v>106</v>
      </c>
      <c r="C22" s="15">
        <v>6.6</v>
      </c>
      <c r="D22" s="7" t="s">
        <v>18</v>
      </c>
      <c r="E22" s="8"/>
      <c r="F22" s="8">
        <f t="shared" si="3"/>
        <v>0</v>
      </c>
    </row>
    <row r="23" spans="1:6" ht="15.75" x14ac:dyDescent="0.25">
      <c r="A23" s="58" t="s">
        <v>42</v>
      </c>
      <c r="B23" s="58"/>
      <c r="C23" s="58"/>
      <c r="D23" s="58"/>
      <c r="E23" s="58"/>
      <c r="F23" s="58"/>
    </row>
    <row r="24" spans="1:6" ht="15.75" x14ac:dyDescent="0.25">
      <c r="A24" s="55" t="s">
        <v>43</v>
      </c>
      <c r="B24" s="56"/>
      <c r="C24" s="56"/>
      <c r="D24" s="56"/>
      <c r="E24" s="56"/>
      <c r="F24" s="57"/>
    </row>
    <row r="25" spans="1:6" x14ac:dyDescent="0.25">
      <c r="A25" s="32">
        <v>3101</v>
      </c>
      <c r="B25" s="37" t="s">
        <v>44</v>
      </c>
      <c r="C25" s="34">
        <v>1279</v>
      </c>
      <c r="D25" s="32" t="s">
        <v>12</v>
      </c>
      <c r="E25" s="6"/>
      <c r="F25" s="6">
        <f t="shared" ref="F25:F29" si="4">E25*C25</f>
        <v>0</v>
      </c>
    </row>
    <row r="26" spans="1:6" ht="45" x14ac:dyDescent="0.25">
      <c r="A26" s="7" t="s">
        <v>83</v>
      </c>
      <c r="B26" s="38" t="s">
        <v>85</v>
      </c>
      <c r="C26" s="15">
        <v>69</v>
      </c>
      <c r="D26" s="7" t="s">
        <v>18</v>
      </c>
      <c r="E26" s="8"/>
      <c r="F26" s="8">
        <f t="shared" si="4"/>
        <v>0</v>
      </c>
    </row>
    <row r="27" spans="1:6" ht="30" x14ac:dyDescent="0.25">
      <c r="A27" s="32">
        <v>3104</v>
      </c>
      <c r="B27" s="37" t="s">
        <v>45</v>
      </c>
      <c r="C27" s="34">
        <v>786</v>
      </c>
      <c r="D27" s="32" t="s">
        <v>12</v>
      </c>
      <c r="E27" s="6"/>
      <c r="F27" s="6">
        <f t="shared" si="4"/>
        <v>0</v>
      </c>
    </row>
    <row r="28" spans="1:6" ht="45" x14ac:dyDescent="0.25">
      <c r="A28" s="7" t="s">
        <v>98</v>
      </c>
      <c r="B28" s="38" t="s">
        <v>97</v>
      </c>
      <c r="C28" s="15">
        <v>32</v>
      </c>
      <c r="D28" s="7" t="s">
        <v>18</v>
      </c>
      <c r="E28" s="8"/>
      <c r="F28" s="8">
        <f t="shared" si="4"/>
        <v>0</v>
      </c>
    </row>
    <row r="29" spans="1:6" ht="45" x14ac:dyDescent="0.25">
      <c r="A29" s="32" t="s">
        <v>99</v>
      </c>
      <c r="B29" s="37" t="s">
        <v>100</v>
      </c>
      <c r="C29" s="34">
        <v>32</v>
      </c>
      <c r="D29" s="32" t="s">
        <v>18</v>
      </c>
      <c r="E29" s="6"/>
      <c r="F29" s="6">
        <f t="shared" si="4"/>
        <v>0</v>
      </c>
    </row>
    <row r="30" spans="1:6" ht="15.75" x14ac:dyDescent="0.25">
      <c r="A30" s="55" t="s">
        <v>46</v>
      </c>
      <c r="B30" s="56"/>
      <c r="C30" s="56"/>
      <c r="D30" s="56"/>
      <c r="E30" s="56"/>
      <c r="F30" s="57"/>
    </row>
    <row r="31" spans="1:6" x14ac:dyDescent="0.25">
      <c r="A31" s="32">
        <v>3201</v>
      </c>
      <c r="B31" s="37" t="s">
        <v>47</v>
      </c>
      <c r="C31" s="34">
        <v>513</v>
      </c>
      <c r="D31" s="32" t="s">
        <v>18</v>
      </c>
      <c r="E31" s="6"/>
      <c r="F31" s="6">
        <f t="shared" ref="F31:F35" si="5">E31*C31</f>
        <v>0</v>
      </c>
    </row>
    <row r="32" spans="1:6" ht="75" x14ac:dyDescent="0.25">
      <c r="A32" s="7" t="s">
        <v>109</v>
      </c>
      <c r="B32" s="38" t="s">
        <v>108</v>
      </c>
      <c r="C32" s="15">
        <v>62</v>
      </c>
      <c r="D32" s="7" t="s">
        <v>18</v>
      </c>
      <c r="E32" s="8"/>
      <c r="F32" s="8">
        <f t="shared" si="5"/>
        <v>0</v>
      </c>
    </row>
    <row r="33" spans="1:8" ht="45" x14ac:dyDescent="0.25">
      <c r="A33" s="32" t="s">
        <v>88</v>
      </c>
      <c r="B33" s="37" t="s">
        <v>78</v>
      </c>
      <c r="C33" s="34">
        <v>9</v>
      </c>
      <c r="D33" s="32" t="s">
        <v>18</v>
      </c>
      <c r="E33" s="6"/>
      <c r="F33" s="6">
        <f t="shared" ref="F33" si="6">E33*C33</f>
        <v>0</v>
      </c>
    </row>
    <row r="34" spans="1:8" ht="60" x14ac:dyDescent="0.25">
      <c r="A34" s="7" t="s">
        <v>102</v>
      </c>
      <c r="B34" s="38" t="s">
        <v>80</v>
      </c>
      <c r="C34" s="15">
        <v>154</v>
      </c>
      <c r="D34" s="7" t="s">
        <v>18</v>
      </c>
      <c r="E34" s="8"/>
      <c r="F34" s="8">
        <f t="shared" si="5"/>
        <v>0</v>
      </c>
    </row>
    <row r="35" spans="1:8" ht="30" x14ac:dyDescent="0.25">
      <c r="A35" s="32">
        <v>3221</v>
      </c>
      <c r="B35" s="37" t="s">
        <v>79</v>
      </c>
      <c r="C35" s="34">
        <v>39</v>
      </c>
      <c r="D35" s="32" t="s">
        <v>12</v>
      </c>
      <c r="E35" s="6"/>
      <c r="F35" s="6">
        <f t="shared" si="5"/>
        <v>0</v>
      </c>
    </row>
    <row r="36" spans="1:8" ht="15.75" x14ac:dyDescent="0.25">
      <c r="A36" s="55" t="s">
        <v>65</v>
      </c>
      <c r="B36" s="56"/>
      <c r="C36" s="56"/>
      <c r="D36" s="56"/>
      <c r="E36" s="56"/>
      <c r="F36" s="57"/>
    </row>
    <row r="37" spans="1:8" ht="30" x14ac:dyDescent="0.25">
      <c r="A37" s="32">
        <v>3301</v>
      </c>
      <c r="B37" s="37" t="s">
        <v>66</v>
      </c>
      <c r="C37" s="34">
        <v>147</v>
      </c>
      <c r="D37" s="32" t="s">
        <v>18</v>
      </c>
      <c r="E37" s="6"/>
      <c r="F37" s="6">
        <f t="shared" ref="F37:F38" si="7">E37*C37</f>
        <v>0</v>
      </c>
    </row>
    <row r="38" spans="1:8" ht="60" x14ac:dyDescent="0.25">
      <c r="A38" s="7">
        <v>3302</v>
      </c>
      <c r="B38" s="38" t="s">
        <v>67</v>
      </c>
      <c r="C38" s="15">
        <v>6</v>
      </c>
      <c r="D38" s="7" t="s">
        <v>18</v>
      </c>
      <c r="E38" s="8"/>
      <c r="F38" s="8">
        <f t="shared" si="7"/>
        <v>0</v>
      </c>
    </row>
    <row r="39" spans="1:8" ht="15.75" x14ac:dyDescent="0.25">
      <c r="A39" s="52" t="s">
        <v>48</v>
      </c>
      <c r="B39" s="53"/>
      <c r="C39" s="53"/>
      <c r="D39" s="53"/>
      <c r="E39" s="53"/>
      <c r="F39" s="54"/>
    </row>
    <row r="40" spans="1:8" ht="30" x14ac:dyDescent="0.25">
      <c r="A40" s="7" t="s">
        <v>89</v>
      </c>
      <c r="B40" s="38" t="s">
        <v>81</v>
      </c>
      <c r="C40" s="15">
        <v>2120.9</v>
      </c>
      <c r="D40" s="7" t="s">
        <v>12</v>
      </c>
      <c r="E40" s="8"/>
      <c r="F40" s="8">
        <f>E40*C40</f>
        <v>0</v>
      </c>
    </row>
    <row r="41" spans="1:8" s="26" customFormat="1" ht="30" x14ac:dyDescent="0.25">
      <c r="A41" s="32" t="s">
        <v>94</v>
      </c>
      <c r="B41" s="37" t="s">
        <v>95</v>
      </c>
      <c r="C41" s="34">
        <v>63.6</v>
      </c>
      <c r="D41" s="32" t="s">
        <v>18</v>
      </c>
      <c r="E41" s="6"/>
      <c r="F41" s="6">
        <f>E41*C41</f>
        <v>0</v>
      </c>
      <c r="G41" s="25"/>
      <c r="H41" s="25"/>
    </row>
    <row r="42" spans="1:8" ht="15.75" x14ac:dyDescent="0.25">
      <c r="A42" s="55" t="s">
        <v>58</v>
      </c>
      <c r="B42" s="56"/>
      <c r="C42" s="56"/>
      <c r="D42" s="56"/>
      <c r="E42" s="56"/>
      <c r="F42" s="57"/>
    </row>
    <row r="43" spans="1:8" ht="45" x14ac:dyDescent="0.25">
      <c r="A43" s="32">
        <v>4107</v>
      </c>
      <c r="B43" s="37" t="s">
        <v>61</v>
      </c>
      <c r="C43" s="34">
        <v>293.8</v>
      </c>
      <c r="D43" s="32" t="s">
        <v>18</v>
      </c>
      <c r="E43" s="6"/>
      <c r="F43" s="6">
        <f>E43*C43</f>
        <v>0</v>
      </c>
    </row>
    <row r="44" spans="1:8" ht="15.75" x14ac:dyDescent="0.25">
      <c r="A44" s="55" t="s">
        <v>59</v>
      </c>
      <c r="B44" s="56"/>
      <c r="C44" s="56"/>
      <c r="D44" s="56"/>
      <c r="E44" s="56"/>
      <c r="F44" s="57"/>
    </row>
    <row r="45" spans="1:8" ht="30" x14ac:dyDescent="0.25">
      <c r="A45" s="32">
        <v>4211</v>
      </c>
      <c r="B45" s="37" t="s">
        <v>118</v>
      </c>
      <c r="C45" s="34">
        <v>1814</v>
      </c>
      <c r="D45" s="32" t="s">
        <v>12</v>
      </c>
      <c r="E45" s="6"/>
      <c r="F45" s="6">
        <f>E45*C45</f>
        <v>0</v>
      </c>
    </row>
    <row r="46" spans="1:8" ht="30" x14ac:dyDescent="0.25">
      <c r="A46" s="7">
        <v>4221</v>
      </c>
      <c r="B46" s="38" t="s">
        <v>62</v>
      </c>
      <c r="C46" s="15">
        <v>18.8</v>
      </c>
      <c r="D46" s="7" t="s">
        <v>64</v>
      </c>
      <c r="E46" s="8"/>
      <c r="F46" s="8">
        <f t="shared" ref="F46:F47" si="8">E46*C46</f>
        <v>0</v>
      </c>
    </row>
    <row r="47" spans="1:8" ht="30" x14ac:dyDescent="0.25">
      <c r="A47" s="32">
        <v>4231</v>
      </c>
      <c r="B47" s="37" t="s">
        <v>63</v>
      </c>
      <c r="C47" s="34">
        <v>1814</v>
      </c>
      <c r="D47" s="32" t="s">
        <v>12</v>
      </c>
      <c r="E47" s="6"/>
      <c r="F47" s="6">
        <f t="shared" si="8"/>
        <v>0</v>
      </c>
    </row>
    <row r="48" spans="1:8" ht="15.75" x14ac:dyDescent="0.25">
      <c r="A48" s="55" t="s">
        <v>55</v>
      </c>
      <c r="B48" s="56"/>
      <c r="C48" s="56"/>
      <c r="D48" s="56"/>
      <c r="E48" s="56"/>
      <c r="F48" s="57"/>
    </row>
    <row r="49" spans="1:6" x14ac:dyDescent="0.25">
      <c r="A49" s="32">
        <v>6111</v>
      </c>
      <c r="B49" s="37" t="s">
        <v>56</v>
      </c>
      <c r="C49" s="34">
        <v>27</v>
      </c>
      <c r="D49" s="32" t="s">
        <v>17</v>
      </c>
      <c r="E49" s="6"/>
      <c r="F49" s="6">
        <f>E49*C49</f>
        <v>0</v>
      </c>
    </row>
    <row r="50" spans="1:6" ht="15.75" x14ac:dyDescent="0.25">
      <c r="A50" s="55" t="s">
        <v>101</v>
      </c>
      <c r="B50" s="56"/>
      <c r="C50" s="56"/>
      <c r="D50" s="56"/>
      <c r="E50" s="56"/>
      <c r="F50" s="57"/>
    </row>
    <row r="51" spans="1:6" ht="45" x14ac:dyDescent="0.25">
      <c r="A51" s="32" t="s">
        <v>123</v>
      </c>
      <c r="B51" s="37" t="s">
        <v>122</v>
      </c>
      <c r="C51" s="34">
        <v>15</v>
      </c>
      <c r="D51" s="32" t="s">
        <v>17</v>
      </c>
      <c r="E51" s="6"/>
      <c r="F51" s="6">
        <f>E51*C51</f>
        <v>0</v>
      </c>
    </row>
    <row r="52" spans="1:6" ht="15.75" x14ac:dyDescent="0.25">
      <c r="C52" s="5"/>
      <c r="E52" s="20" t="s">
        <v>20</v>
      </c>
      <c r="F52" s="21">
        <f>F51+F49+SUM(F45:F47)+F43+SUM(F40:F41)+SUM(F37:F38)+SUM(F31:F35)+SUM(F25:F29)+SUM(F21:F22)+F19+SUM(F15:F17)+F13+F10+F8+F6+F4</f>
        <v>0</v>
      </c>
    </row>
  </sheetData>
  <mergeCells count="19">
    <mergeCell ref="A1:F1"/>
    <mergeCell ref="A3:F3"/>
    <mergeCell ref="A5:F5"/>
    <mergeCell ref="A7:F7"/>
    <mergeCell ref="A9:F9"/>
    <mergeCell ref="A11:F11"/>
    <mergeCell ref="A12:F12"/>
    <mergeCell ref="A14:F14"/>
    <mergeCell ref="A18:F18"/>
    <mergeCell ref="A20:F20"/>
    <mergeCell ref="A42:F42"/>
    <mergeCell ref="A44:F44"/>
    <mergeCell ref="A48:F48"/>
    <mergeCell ref="A50:F50"/>
    <mergeCell ref="A23:F23"/>
    <mergeCell ref="A24:F24"/>
    <mergeCell ref="A30:F30"/>
    <mergeCell ref="A36:F36"/>
    <mergeCell ref="A39:F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8C6D3-34DA-4162-A130-F44AF64B83F3}">
  <dimension ref="A1:J54"/>
  <sheetViews>
    <sheetView topLeftCell="A42" workbookViewId="0">
      <selection activeCell="A22" sqref="A22:F22"/>
    </sheetView>
  </sheetViews>
  <sheetFormatPr defaultRowHeight="15" x14ac:dyDescent="0.25"/>
  <cols>
    <col min="1" max="1" width="15.42578125" style="2" customWidth="1"/>
    <col min="2" max="2" width="51.140625" style="40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10" ht="34.5" customHeight="1" x14ac:dyDescent="0.25">
      <c r="A1" s="59" t="s">
        <v>110</v>
      </c>
      <c r="B1" s="60"/>
      <c r="C1" s="60"/>
      <c r="D1" s="60"/>
      <c r="E1" s="60"/>
      <c r="F1" s="61"/>
    </row>
    <row r="2" spans="1:10" ht="31.5" x14ac:dyDescent="0.25">
      <c r="A2" s="9" t="s">
        <v>0</v>
      </c>
      <c r="B2" s="39" t="s">
        <v>1</v>
      </c>
      <c r="C2" s="17" t="s">
        <v>2</v>
      </c>
      <c r="D2" s="18" t="s">
        <v>7</v>
      </c>
      <c r="E2" s="19" t="s">
        <v>14</v>
      </c>
      <c r="F2" s="19" t="s">
        <v>15</v>
      </c>
    </row>
    <row r="3" spans="1:10" ht="15.75" x14ac:dyDescent="0.25">
      <c r="A3" s="58" t="s">
        <v>6</v>
      </c>
      <c r="B3" s="58"/>
      <c r="C3" s="58"/>
      <c r="D3" s="58"/>
      <c r="E3" s="58"/>
      <c r="F3" s="58"/>
    </row>
    <row r="4" spans="1:10" x14ac:dyDescent="0.25">
      <c r="A4" s="7">
        <v>1201</v>
      </c>
      <c r="B4" s="41" t="s">
        <v>5</v>
      </c>
      <c r="C4" s="15">
        <v>1</v>
      </c>
      <c r="D4" s="7" t="s">
        <v>4</v>
      </c>
      <c r="E4" s="8"/>
      <c r="F4" s="8">
        <f>E4*C4</f>
        <v>0</v>
      </c>
    </row>
    <row r="5" spans="1:10" ht="15.75" x14ac:dyDescent="0.25">
      <c r="A5" s="58" t="s">
        <v>8</v>
      </c>
      <c r="B5" s="58"/>
      <c r="C5" s="58"/>
      <c r="D5" s="58"/>
      <c r="E5" s="58"/>
      <c r="F5" s="58"/>
    </row>
    <row r="6" spans="1:10" x14ac:dyDescent="0.25">
      <c r="A6" s="7">
        <v>1101</v>
      </c>
      <c r="B6" s="41" t="s">
        <v>8</v>
      </c>
      <c r="C6" s="15">
        <v>1</v>
      </c>
      <c r="D6" s="7" t="s">
        <v>4</v>
      </c>
      <c r="E6" s="8"/>
      <c r="F6" s="8">
        <f>E6*C6</f>
        <v>0</v>
      </c>
    </row>
    <row r="7" spans="1:10" ht="15.75" x14ac:dyDescent="0.25">
      <c r="A7" s="58" t="s">
        <v>49</v>
      </c>
      <c r="B7" s="58"/>
      <c r="C7" s="58"/>
      <c r="D7" s="58"/>
      <c r="E7" s="58"/>
      <c r="F7" s="58"/>
    </row>
    <row r="8" spans="1:10" x14ac:dyDescent="0.25">
      <c r="A8" s="7">
        <v>1316</v>
      </c>
      <c r="B8" s="41" t="s">
        <v>50</v>
      </c>
      <c r="C8" s="15">
        <v>1</v>
      </c>
      <c r="D8" s="7" t="s">
        <v>4</v>
      </c>
      <c r="E8" s="8"/>
      <c r="F8" s="8">
        <f>E8*C8</f>
        <v>0</v>
      </c>
    </row>
    <row r="9" spans="1:10" ht="15.75" x14ac:dyDescent="0.25">
      <c r="A9" s="58" t="s">
        <v>51</v>
      </c>
      <c r="B9" s="58"/>
      <c r="C9" s="58"/>
      <c r="D9" s="58"/>
      <c r="E9" s="58"/>
      <c r="F9" s="58"/>
    </row>
    <row r="10" spans="1:10" x14ac:dyDescent="0.25">
      <c r="A10" s="7">
        <v>9131</v>
      </c>
      <c r="B10" s="38" t="s">
        <v>21</v>
      </c>
      <c r="C10" s="15">
        <v>1</v>
      </c>
      <c r="D10" s="7" t="s">
        <v>4</v>
      </c>
      <c r="E10" s="8"/>
      <c r="F10" s="8">
        <f>E10*C10</f>
        <v>0</v>
      </c>
    </row>
    <row r="11" spans="1:10" ht="15.75" x14ac:dyDescent="0.25">
      <c r="A11" s="58" t="s">
        <v>37</v>
      </c>
      <c r="B11" s="58"/>
      <c r="C11" s="58"/>
      <c r="D11" s="58"/>
      <c r="E11" s="58"/>
      <c r="F11" s="58"/>
    </row>
    <row r="12" spans="1:10" ht="15.75" x14ac:dyDescent="0.25">
      <c r="A12" s="55" t="s">
        <v>111</v>
      </c>
      <c r="B12" s="56"/>
      <c r="C12" s="56"/>
      <c r="D12" s="56"/>
      <c r="E12" s="56"/>
      <c r="F12" s="57"/>
    </row>
    <row r="13" spans="1:10" ht="30" x14ac:dyDescent="0.25">
      <c r="A13" s="32">
        <v>2101</v>
      </c>
      <c r="B13" s="37" t="s">
        <v>112</v>
      </c>
      <c r="C13" s="32">
        <v>1</v>
      </c>
      <c r="D13" s="32" t="s">
        <v>4</v>
      </c>
      <c r="E13" s="35"/>
      <c r="F13" s="33">
        <f t="shared" ref="F13:F14" si="0">E13*C13</f>
        <v>0</v>
      </c>
      <c r="J13" s="42"/>
    </row>
    <row r="14" spans="1:10" ht="30" x14ac:dyDescent="0.25">
      <c r="A14" s="7">
        <v>2107</v>
      </c>
      <c r="B14" s="38" t="s">
        <v>113</v>
      </c>
      <c r="C14" s="7">
        <v>66</v>
      </c>
      <c r="D14" s="7" t="s">
        <v>12</v>
      </c>
      <c r="E14" s="36"/>
      <c r="F14" s="24">
        <f t="shared" si="0"/>
        <v>0</v>
      </c>
      <c r="J14" s="42"/>
    </row>
    <row r="15" spans="1:10" ht="15.75" x14ac:dyDescent="0.25">
      <c r="A15" s="52" t="s">
        <v>38</v>
      </c>
      <c r="B15" s="53"/>
      <c r="C15" s="53"/>
      <c r="D15" s="53"/>
      <c r="E15" s="53"/>
      <c r="F15" s="54"/>
    </row>
    <row r="16" spans="1:10" ht="30" x14ac:dyDescent="0.25">
      <c r="A16" s="7">
        <v>2515</v>
      </c>
      <c r="B16" s="38" t="s">
        <v>68</v>
      </c>
      <c r="C16" s="7">
        <v>332.5</v>
      </c>
      <c r="D16" s="7" t="s">
        <v>12</v>
      </c>
      <c r="E16" s="36"/>
      <c r="F16" s="24">
        <f t="shared" ref="F16:F17" si="1">E16*C16</f>
        <v>0</v>
      </c>
    </row>
    <row r="17" spans="1:6" ht="45" x14ac:dyDescent="0.25">
      <c r="A17" s="32" t="s">
        <v>84</v>
      </c>
      <c r="B17" s="37" t="s">
        <v>69</v>
      </c>
      <c r="C17" s="32">
        <v>164</v>
      </c>
      <c r="D17" s="32" t="s">
        <v>12</v>
      </c>
      <c r="E17" s="35"/>
      <c r="F17" s="33">
        <f t="shared" si="1"/>
        <v>0</v>
      </c>
    </row>
    <row r="18" spans="1:6" ht="15.75" x14ac:dyDescent="0.25">
      <c r="A18" s="55" t="s">
        <v>39</v>
      </c>
      <c r="B18" s="56"/>
      <c r="C18" s="56"/>
      <c r="D18" s="56"/>
      <c r="E18" s="56"/>
      <c r="F18" s="57"/>
    </row>
    <row r="19" spans="1:6" ht="45" x14ac:dyDescent="0.25">
      <c r="A19" s="32">
        <v>2631</v>
      </c>
      <c r="B19" s="37" t="s">
        <v>40</v>
      </c>
      <c r="C19" s="34">
        <v>187</v>
      </c>
      <c r="D19" s="32" t="s">
        <v>12</v>
      </c>
      <c r="E19" s="6"/>
      <c r="F19" s="6">
        <f>E19*C19</f>
        <v>0</v>
      </c>
    </row>
    <row r="20" spans="1:6" ht="30" x14ac:dyDescent="0.25">
      <c r="A20" s="7">
        <v>2642</v>
      </c>
      <c r="B20" s="38" t="s">
        <v>41</v>
      </c>
      <c r="C20" s="15">
        <v>159.6</v>
      </c>
      <c r="D20" s="7" t="s">
        <v>18</v>
      </c>
      <c r="E20" s="8"/>
      <c r="F20" s="8">
        <f t="shared" ref="F20:F21" si="2">E20*C20</f>
        <v>0</v>
      </c>
    </row>
    <row r="21" spans="1:6" ht="30" x14ac:dyDescent="0.25">
      <c r="A21" s="32" t="s">
        <v>27</v>
      </c>
      <c r="B21" s="37" t="s">
        <v>77</v>
      </c>
      <c r="C21" s="34">
        <v>25.6</v>
      </c>
      <c r="D21" s="32" t="s">
        <v>18</v>
      </c>
      <c r="E21" s="6"/>
      <c r="F21" s="6">
        <f t="shared" si="2"/>
        <v>0</v>
      </c>
    </row>
    <row r="22" spans="1:6" ht="15.75" x14ac:dyDescent="0.25">
      <c r="A22" s="62" t="s">
        <v>42</v>
      </c>
      <c r="B22" s="62"/>
      <c r="C22" s="62"/>
      <c r="D22" s="62"/>
      <c r="E22" s="62"/>
      <c r="F22" s="62"/>
    </row>
    <row r="23" spans="1:6" ht="15.75" x14ac:dyDescent="0.25">
      <c r="A23" s="52" t="s">
        <v>43</v>
      </c>
      <c r="B23" s="53"/>
      <c r="C23" s="53"/>
      <c r="D23" s="53"/>
      <c r="E23" s="53"/>
      <c r="F23" s="54"/>
    </row>
    <row r="24" spans="1:6" x14ac:dyDescent="0.25">
      <c r="A24" s="7">
        <v>3101</v>
      </c>
      <c r="B24" s="38" t="s">
        <v>44</v>
      </c>
      <c r="C24" s="15">
        <v>3000</v>
      </c>
      <c r="D24" s="7" t="s">
        <v>12</v>
      </c>
      <c r="E24" s="8"/>
      <c r="F24" s="8">
        <f t="shared" ref="F24:F28" si="3">E24*C24</f>
        <v>0</v>
      </c>
    </row>
    <row r="25" spans="1:6" ht="30" x14ac:dyDescent="0.25">
      <c r="A25" s="32" t="s">
        <v>83</v>
      </c>
      <c r="B25" s="37" t="s">
        <v>85</v>
      </c>
      <c r="C25" s="34">
        <v>124</v>
      </c>
      <c r="D25" s="32" t="s">
        <v>18</v>
      </c>
      <c r="E25" s="6"/>
      <c r="F25" s="6">
        <f t="shared" si="3"/>
        <v>0</v>
      </c>
    </row>
    <row r="26" spans="1:6" ht="30" x14ac:dyDescent="0.25">
      <c r="A26" s="7">
        <v>3104</v>
      </c>
      <c r="B26" s="38" t="s">
        <v>45</v>
      </c>
      <c r="C26" s="15">
        <v>1134</v>
      </c>
      <c r="D26" s="7" t="s">
        <v>12</v>
      </c>
      <c r="E26" s="8"/>
      <c r="F26" s="8">
        <f t="shared" si="3"/>
        <v>0</v>
      </c>
    </row>
    <row r="27" spans="1:6" ht="45" x14ac:dyDescent="0.25">
      <c r="A27" s="32" t="s">
        <v>98</v>
      </c>
      <c r="B27" s="37" t="s">
        <v>97</v>
      </c>
      <c r="C27" s="34">
        <v>38</v>
      </c>
      <c r="D27" s="32" t="s">
        <v>18</v>
      </c>
      <c r="E27" s="6"/>
      <c r="F27" s="6">
        <f t="shared" si="3"/>
        <v>0</v>
      </c>
    </row>
    <row r="28" spans="1:6" ht="45" x14ac:dyDescent="0.25">
      <c r="A28" s="7" t="s">
        <v>99</v>
      </c>
      <c r="B28" s="38" t="s">
        <v>100</v>
      </c>
      <c r="C28" s="15">
        <v>38</v>
      </c>
      <c r="D28" s="7" t="s">
        <v>18</v>
      </c>
      <c r="E28" s="8"/>
      <c r="F28" s="8">
        <f t="shared" si="3"/>
        <v>0</v>
      </c>
    </row>
    <row r="29" spans="1:6" ht="15.75" x14ac:dyDescent="0.25">
      <c r="A29" s="52" t="s">
        <v>46</v>
      </c>
      <c r="B29" s="53"/>
      <c r="C29" s="53"/>
      <c r="D29" s="53"/>
      <c r="E29" s="53"/>
      <c r="F29" s="54"/>
    </row>
    <row r="30" spans="1:6" x14ac:dyDescent="0.25">
      <c r="A30" s="7">
        <v>3201</v>
      </c>
      <c r="B30" s="38" t="s">
        <v>47</v>
      </c>
      <c r="C30" s="15">
        <v>1708</v>
      </c>
      <c r="D30" s="7" t="s">
        <v>18</v>
      </c>
      <c r="E30" s="8"/>
      <c r="F30" s="8">
        <f t="shared" ref="F30:F31" si="4">E30*C30</f>
        <v>0</v>
      </c>
    </row>
    <row r="31" spans="1:6" ht="30" x14ac:dyDescent="0.25">
      <c r="A31" s="32" t="s">
        <v>88</v>
      </c>
      <c r="B31" s="37" t="s">
        <v>78</v>
      </c>
      <c r="C31" s="34">
        <v>33</v>
      </c>
      <c r="D31" s="32" t="s">
        <v>18</v>
      </c>
      <c r="E31" s="6"/>
      <c r="F31" s="6">
        <f t="shared" si="4"/>
        <v>0</v>
      </c>
    </row>
    <row r="32" spans="1:6" ht="45" x14ac:dyDescent="0.25">
      <c r="A32" s="7" t="s">
        <v>114</v>
      </c>
      <c r="B32" s="38" t="s">
        <v>115</v>
      </c>
      <c r="C32" s="15">
        <v>171</v>
      </c>
      <c r="D32" s="7" t="s">
        <v>18</v>
      </c>
      <c r="E32" s="8"/>
      <c r="F32" s="8">
        <f t="shared" ref="F32" si="5">E32*C32</f>
        <v>0</v>
      </c>
    </row>
    <row r="33" spans="1:8" ht="15.75" x14ac:dyDescent="0.25">
      <c r="A33" s="52" t="s">
        <v>65</v>
      </c>
      <c r="B33" s="53"/>
      <c r="C33" s="53"/>
      <c r="D33" s="53"/>
      <c r="E33" s="53"/>
      <c r="F33" s="54"/>
    </row>
    <row r="34" spans="1:8" ht="30" x14ac:dyDescent="0.25">
      <c r="A34" s="7">
        <v>3301</v>
      </c>
      <c r="B34" s="38" t="s">
        <v>66</v>
      </c>
      <c r="C34" s="15">
        <v>213</v>
      </c>
      <c r="D34" s="7" t="s">
        <v>18</v>
      </c>
      <c r="E34" s="8"/>
      <c r="F34" s="8">
        <f t="shared" ref="F34:F35" si="6">E34*C34</f>
        <v>0</v>
      </c>
    </row>
    <row r="35" spans="1:8" ht="45" x14ac:dyDescent="0.25">
      <c r="A35" s="32">
        <v>3302</v>
      </c>
      <c r="B35" s="37" t="s">
        <v>67</v>
      </c>
      <c r="C35" s="34">
        <v>22</v>
      </c>
      <c r="D35" s="32" t="s">
        <v>18</v>
      </c>
      <c r="E35" s="6"/>
      <c r="F35" s="6">
        <f t="shared" si="6"/>
        <v>0</v>
      </c>
    </row>
    <row r="36" spans="1:8" ht="15.75" x14ac:dyDescent="0.25">
      <c r="A36" s="55" t="s">
        <v>48</v>
      </c>
      <c r="B36" s="56"/>
      <c r="C36" s="56"/>
      <c r="D36" s="56"/>
      <c r="E36" s="56"/>
      <c r="F36" s="57"/>
    </row>
    <row r="37" spans="1:8" ht="30" x14ac:dyDescent="0.25">
      <c r="A37" s="32" t="s">
        <v>89</v>
      </c>
      <c r="B37" s="37" t="s">
        <v>81</v>
      </c>
      <c r="C37" s="34">
        <v>2532.4</v>
      </c>
      <c r="D37" s="32" t="s">
        <v>12</v>
      </c>
      <c r="E37" s="6"/>
      <c r="F37" s="6">
        <f>E37*C37</f>
        <v>0</v>
      </c>
    </row>
    <row r="38" spans="1:8" s="26" customFormat="1" ht="30" x14ac:dyDescent="0.25">
      <c r="A38" s="7" t="s">
        <v>94</v>
      </c>
      <c r="B38" s="38" t="s">
        <v>95</v>
      </c>
      <c r="C38" s="15">
        <v>76</v>
      </c>
      <c r="D38" s="7" t="s">
        <v>18</v>
      </c>
      <c r="E38" s="8"/>
      <c r="F38" s="8">
        <f>E38*C38</f>
        <v>0</v>
      </c>
      <c r="G38" s="25"/>
      <c r="H38" s="25"/>
    </row>
    <row r="39" spans="1:8" s="26" customFormat="1" ht="45" x14ac:dyDescent="0.25">
      <c r="A39" s="32" t="s">
        <v>91</v>
      </c>
      <c r="B39" s="37" t="s">
        <v>117</v>
      </c>
      <c r="C39" s="34">
        <v>10</v>
      </c>
      <c r="D39" s="32" t="s">
        <v>18</v>
      </c>
      <c r="E39" s="6"/>
      <c r="F39" s="6">
        <f>E39*C39</f>
        <v>0</v>
      </c>
      <c r="G39" s="25"/>
      <c r="H39" s="25"/>
    </row>
    <row r="40" spans="1:8" ht="15.75" x14ac:dyDescent="0.25">
      <c r="A40" s="55" t="s">
        <v>58</v>
      </c>
      <c r="B40" s="56"/>
      <c r="C40" s="56"/>
      <c r="D40" s="56"/>
      <c r="E40" s="56"/>
      <c r="F40" s="57"/>
    </row>
    <row r="41" spans="1:8" x14ac:dyDescent="0.25">
      <c r="A41" s="32">
        <v>4102</v>
      </c>
      <c r="B41" s="37" t="s">
        <v>60</v>
      </c>
      <c r="C41" s="34">
        <v>37.4</v>
      </c>
      <c r="D41" s="32" t="s">
        <v>18</v>
      </c>
      <c r="E41" s="6"/>
      <c r="F41" s="6">
        <f>E41*C41</f>
        <v>0</v>
      </c>
    </row>
    <row r="42" spans="1:8" ht="45" x14ac:dyDescent="0.25">
      <c r="A42" s="7">
        <v>4107</v>
      </c>
      <c r="B42" s="38" t="s">
        <v>61</v>
      </c>
      <c r="C42" s="15">
        <v>456.7</v>
      </c>
      <c r="D42" s="7" t="s">
        <v>18</v>
      </c>
      <c r="E42" s="8"/>
      <c r="F42" s="8">
        <f>E42*C42</f>
        <v>0</v>
      </c>
    </row>
    <row r="43" spans="1:8" ht="15.75" x14ac:dyDescent="0.25">
      <c r="A43" s="52" t="s">
        <v>59</v>
      </c>
      <c r="B43" s="53"/>
      <c r="C43" s="53"/>
      <c r="D43" s="53"/>
      <c r="E43" s="53"/>
      <c r="F43" s="54"/>
    </row>
    <row r="44" spans="1:8" ht="30" x14ac:dyDescent="0.25">
      <c r="A44" s="7">
        <v>4211</v>
      </c>
      <c r="B44" s="38" t="s">
        <v>119</v>
      </c>
      <c r="C44" s="15">
        <v>694</v>
      </c>
      <c r="D44" s="7" t="s">
        <v>12</v>
      </c>
      <c r="E44" s="8"/>
      <c r="F44" s="8">
        <f>E44*C44</f>
        <v>0</v>
      </c>
    </row>
    <row r="45" spans="1:8" ht="30" x14ac:dyDescent="0.25">
      <c r="A45" s="32">
        <v>4221</v>
      </c>
      <c r="B45" s="37" t="s">
        <v>62</v>
      </c>
      <c r="C45" s="34">
        <v>7.2</v>
      </c>
      <c r="D45" s="32" t="s">
        <v>64</v>
      </c>
      <c r="E45" s="6"/>
      <c r="F45" s="6">
        <f t="shared" ref="F45:F46" si="7">E45*C45</f>
        <v>0</v>
      </c>
    </row>
    <row r="46" spans="1:8" x14ac:dyDescent="0.25">
      <c r="A46" s="7">
        <v>4231</v>
      </c>
      <c r="B46" s="38" t="s">
        <v>63</v>
      </c>
      <c r="C46" s="15">
        <v>694</v>
      </c>
      <c r="D46" s="7" t="s">
        <v>12</v>
      </c>
      <c r="E46" s="8"/>
      <c r="F46" s="8">
        <f t="shared" si="7"/>
        <v>0</v>
      </c>
    </row>
    <row r="47" spans="1:8" ht="15.75" x14ac:dyDescent="0.25">
      <c r="A47" s="52" t="s">
        <v>55</v>
      </c>
      <c r="B47" s="53"/>
      <c r="C47" s="53"/>
      <c r="D47" s="53"/>
      <c r="E47" s="53"/>
      <c r="F47" s="54"/>
    </row>
    <row r="48" spans="1:8" x14ac:dyDescent="0.25">
      <c r="A48" s="7">
        <v>6111</v>
      </c>
      <c r="B48" s="38" t="s">
        <v>56</v>
      </c>
      <c r="C48" s="15">
        <v>25</v>
      </c>
      <c r="D48" s="7" t="s">
        <v>17</v>
      </c>
      <c r="E48" s="8"/>
      <c r="F48" s="8">
        <f>E48*C48</f>
        <v>0</v>
      </c>
    </row>
    <row r="49" spans="1:6" x14ac:dyDescent="0.25">
      <c r="A49" s="32">
        <v>6112</v>
      </c>
      <c r="B49" s="37" t="s">
        <v>57</v>
      </c>
      <c r="C49" s="34">
        <v>10</v>
      </c>
      <c r="D49" s="32" t="s">
        <v>17</v>
      </c>
      <c r="E49" s="6"/>
      <c r="F49" s="6">
        <f>E49*C49</f>
        <v>0</v>
      </c>
    </row>
    <row r="50" spans="1:6" ht="30" x14ac:dyDescent="0.25">
      <c r="A50" s="7">
        <v>6120</v>
      </c>
      <c r="B50" s="38" t="s">
        <v>96</v>
      </c>
      <c r="C50" s="15">
        <v>1</v>
      </c>
      <c r="D50" s="7" t="s">
        <v>4</v>
      </c>
      <c r="E50" s="8"/>
      <c r="F50" s="8">
        <f>E50*C50</f>
        <v>0</v>
      </c>
    </row>
    <row r="51" spans="1:6" ht="15.75" x14ac:dyDescent="0.25">
      <c r="A51" s="52" t="s">
        <v>52</v>
      </c>
      <c r="B51" s="53"/>
      <c r="C51" s="53"/>
      <c r="D51" s="53"/>
      <c r="E51" s="53"/>
      <c r="F51" s="54"/>
    </row>
    <row r="52" spans="1:6" x14ac:dyDescent="0.25">
      <c r="A52" s="7">
        <v>6301</v>
      </c>
      <c r="B52" s="38" t="s">
        <v>70</v>
      </c>
      <c r="C52" s="15">
        <v>28</v>
      </c>
      <c r="D52" s="7" t="s">
        <v>19</v>
      </c>
      <c r="E52" s="8"/>
      <c r="F52" s="8">
        <f>E52*C52</f>
        <v>0</v>
      </c>
    </row>
    <row r="53" spans="1:6" x14ac:dyDescent="0.25">
      <c r="A53" s="32">
        <v>6302</v>
      </c>
      <c r="B53" s="37" t="s">
        <v>54</v>
      </c>
      <c r="C53" s="34">
        <v>28</v>
      </c>
      <c r="D53" s="32" t="s">
        <v>19</v>
      </c>
      <c r="E53" s="6"/>
      <c r="F53" s="6">
        <f>E53*C53</f>
        <v>0</v>
      </c>
    </row>
    <row r="54" spans="1:6" ht="15.75" x14ac:dyDescent="0.25">
      <c r="E54" s="21" t="s">
        <v>20</v>
      </c>
      <c r="F54" s="21">
        <f>SUM(F52:F53)+SUM(F48:F50)+SUM(F44:F46)+SUM(F41:F42)+SUM(F37:F39)+SUM(F34:F35)+SUM(F30:F32)+SUM(F24:F28)+SUM(F19:F21)+SUM(F16:F17)+SUM(F13:F14)+F10+F8+F6+F4</f>
        <v>0</v>
      </c>
    </row>
  </sheetData>
  <mergeCells count="18">
    <mergeCell ref="A1:F1"/>
    <mergeCell ref="A11:F11"/>
    <mergeCell ref="A3:F3"/>
    <mergeCell ref="A5:F5"/>
    <mergeCell ref="A7:F7"/>
    <mergeCell ref="A9:F9"/>
    <mergeCell ref="A51:F51"/>
    <mergeCell ref="A12:F12"/>
    <mergeCell ref="A33:F33"/>
    <mergeCell ref="A36:F36"/>
    <mergeCell ref="A40:F40"/>
    <mergeCell ref="A43:F43"/>
    <mergeCell ref="A47:F47"/>
    <mergeCell ref="A15:F15"/>
    <mergeCell ref="A18:F18"/>
    <mergeCell ref="A22:F22"/>
    <mergeCell ref="A23:F23"/>
    <mergeCell ref="A29:F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00CE-23F1-4355-965B-F578093A0092}">
  <dimension ref="A1:J54"/>
  <sheetViews>
    <sheetView topLeftCell="A39" workbookViewId="0">
      <selection activeCell="A21" sqref="A21:F21"/>
    </sheetView>
  </sheetViews>
  <sheetFormatPr defaultRowHeight="15" x14ac:dyDescent="0.25"/>
  <cols>
    <col min="1" max="1" width="15.42578125" style="2" customWidth="1"/>
    <col min="2" max="2" width="51.140625" style="40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10" ht="34.5" customHeight="1" x14ac:dyDescent="0.25">
      <c r="A1" s="59" t="s">
        <v>126</v>
      </c>
      <c r="B1" s="60"/>
      <c r="C1" s="60"/>
      <c r="D1" s="60"/>
      <c r="E1" s="60"/>
      <c r="F1" s="61"/>
    </row>
    <row r="2" spans="1:10" ht="31.5" x14ac:dyDescent="0.25">
      <c r="A2" s="9" t="s">
        <v>0</v>
      </c>
      <c r="B2" s="39" t="s">
        <v>1</v>
      </c>
      <c r="C2" s="17" t="s">
        <v>2</v>
      </c>
      <c r="D2" s="18" t="s">
        <v>7</v>
      </c>
      <c r="E2" s="19" t="s">
        <v>14</v>
      </c>
      <c r="F2" s="19" t="s">
        <v>15</v>
      </c>
    </row>
    <row r="3" spans="1:10" ht="15.75" x14ac:dyDescent="0.25">
      <c r="A3" s="58" t="s">
        <v>6</v>
      </c>
      <c r="B3" s="58"/>
      <c r="C3" s="58"/>
      <c r="D3" s="58"/>
      <c r="E3" s="58"/>
      <c r="F3" s="58"/>
    </row>
    <row r="4" spans="1:10" x14ac:dyDescent="0.25">
      <c r="A4" s="7">
        <v>1201</v>
      </c>
      <c r="B4" s="41" t="s">
        <v>5</v>
      </c>
      <c r="C4" s="15">
        <v>1</v>
      </c>
      <c r="D4" s="7" t="s">
        <v>4</v>
      </c>
      <c r="E4" s="8"/>
      <c r="F4" s="8">
        <f>E4*C4</f>
        <v>0</v>
      </c>
    </row>
    <row r="5" spans="1:10" ht="15.75" x14ac:dyDescent="0.25">
      <c r="A5" s="58" t="s">
        <v>8</v>
      </c>
      <c r="B5" s="58"/>
      <c r="C5" s="58"/>
      <c r="D5" s="58"/>
      <c r="E5" s="58"/>
      <c r="F5" s="58"/>
    </row>
    <row r="6" spans="1:10" x14ac:dyDescent="0.25">
      <c r="A6" s="7">
        <v>1101</v>
      </c>
      <c r="B6" s="41" t="s">
        <v>8</v>
      </c>
      <c r="C6" s="15">
        <v>1</v>
      </c>
      <c r="D6" s="7" t="s">
        <v>4</v>
      </c>
      <c r="E6" s="8"/>
      <c r="F6" s="8">
        <f>E6*C6</f>
        <v>0</v>
      </c>
    </row>
    <row r="7" spans="1:10" ht="15.75" x14ac:dyDescent="0.25">
      <c r="A7" s="58" t="s">
        <v>49</v>
      </c>
      <c r="B7" s="58"/>
      <c r="C7" s="58"/>
      <c r="D7" s="58"/>
      <c r="E7" s="58"/>
      <c r="F7" s="58"/>
    </row>
    <row r="8" spans="1:10" x14ac:dyDescent="0.25">
      <c r="A8" s="7">
        <v>1316</v>
      </c>
      <c r="B8" s="41" t="s">
        <v>50</v>
      </c>
      <c r="C8" s="15">
        <v>1</v>
      </c>
      <c r="D8" s="7" t="s">
        <v>4</v>
      </c>
      <c r="E8" s="8"/>
      <c r="F8" s="8">
        <f>E8*C8</f>
        <v>0</v>
      </c>
    </row>
    <row r="9" spans="1:10" ht="15.75" x14ac:dyDescent="0.25">
      <c r="A9" s="58" t="s">
        <v>51</v>
      </c>
      <c r="B9" s="58"/>
      <c r="C9" s="58"/>
      <c r="D9" s="58"/>
      <c r="E9" s="58"/>
      <c r="F9" s="58"/>
    </row>
    <row r="10" spans="1:10" x14ac:dyDescent="0.25">
      <c r="A10" s="7">
        <v>9131</v>
      </c>
      <c r="B10" s="38" t="s">
        <v>21</v>
      </c>
      <c r="C10" s="15">
        <v>1</v>
      </c>
      <c r="D10" s="7" t="s">
        <v>4</v>
      </c>
      <c r="E10" s="8"/>
      <c r="F10" s="8">
        <f>E10*C10</f>
        <v>0</v>
      </c>
    </row>
    <row r="11" spans="1:10" ht="15.75" x14ac:dyDescent="0.25">
      <c r="A11" s="58" t="s">
        <v>37</v>
      </c>
      <c r="B11" s="58"/>
      <c r="C11" s="58"/>
      <c r="D11" s="58"/>
      <c r="E11" s="58"/>
      <c r="F11" s="58"/>
    </row>
    <row r="12" spans="1:10" ht="15.75" x14ac:dyDescent="0.25">
      <c r="A12" s="55" t="s">
        <v>111</v>
      </c>
      <c r="B12" s="56"/>
      <c r="C12" s="56"/>
      <c r="D12" s="56"/>
      <c r="E12" s="56"/>
      <c r="F12" s="57"/>
    </row>
    <row r="13" spans="1:10" ht="30" x14ac:dyDescent="0.25">
      <c r="A13" s="7">
        <v>2107</v>
      </c>
      <c r="B13" s="38" t="s">
        <v>120</v>
      </c>
      <c r="C13" s="7">
        <v>60</v>
      </c>
      <c r="D13" s="7" t="s">
        <v>12</v>
      </c>
      <c r="E13" s="36"/>
      <c r="F13" s="24">
        <f t="shared" ref="F13" si="0">E13*C13</f>
        <v>0</v>
      </c>
      <c r="J13" s="42"/>
    </row>
    <row r="14" spans="1:10" ht="15.75" x14ac:dyDescent="0.25">
      <c r="A14" s="52" t="s">
        <v>38</v>
      </c>
      <c r="B14" s="53"/>
      <c r="C14" s="53"/>
      <c r="D14" s="53"/>
      <c r="E14" s="53"/>
      <c r="F14" s="54"/>
    </row>
    <row r="15" spans="1:10" ht="30" x14ac:dyDescent="0.25">
      <c r="A15" s="7">
        <v>2515</v>
      </c>
      <c r="B15" s="38" t="s">
        <v>68</v>
      </c>
      <c r="C15" s="7">
        <v>405.6</v>
      </c>
      <c r="D15" s="7" t="s">
        <v>12</v>
      </c>
      <c r="E15" s="36"/>
      <c r="F15" s="24">
        <f t="shared" ref="F15:F16" si="1">E15*C15</f>
        <v>0</v>
      </c>
    </row>
    <row r="16" spans="1:10" ht="45" x14ac:dyDescent="0.25">
      <c r="A16" s="32" t="s">
        <v>84</v>
      </c>
      <c r="B16" s="37" t="s">
        <v>69</v>
      </c>
      <c r="C16" s="32">
        <v>172</v>
      </c>
      <c r="D16" s="32" t="s">
        <v>12</v>
      </c>
      <c r="E16" s="35"/>
      <c r="F16" s="33">
        <f t="shared" si="1"/>
        <v>0</v>
      </c>
    </row>
    <row r="17" spans="1:6" ht="15.75" x14ac:dyDescent="0.25">
      <c r="A17" s="55" t="s">
        <v>39</v>
      </c>
      <c r="B17" s="56"/>
      <c r="C17" s="56"/>
      <c r="D17" s="56"/>
      <c r="E17" s="56"/>
      <c r="F17" s="57"/>
    </row>
    <row r="18" spans="1:6" ht="45" x14ac:dyDescent="0.25">
      <c r="A18" s="32">
        <v>2631</v>
      </c>
      <c r="B18" s="37" t="s">
        <v>40</v>
      </c>
      <c r="C18" s="34">
        <v>320</v>
      </c>
      <c r="D18" s="32" t="s">
        <v>12</v>
      </c>
      <c r="E18" s="6"/>
      <c r="F18" s="6">
        <f>E18*C18</f>
        <v>0</v>
      </c>
    </row>
    <row r="19" spans="1:6" ht="30" x14ac:dyDescent="0.25">
      <c r="A19" s="7">
        <v>2642</v>
      </c>
      <c r="B19" s="38" t="s">
        <v>41</v>
      </c>
      <c r="C19" s="15">
        <v>262.39999999999998</v>
      </c>
      <c r="D19" s="7" t="s">
        <v>18</v>
      </c>
      <c r="E19" s="8"/>
      <c r="F19" s="8">
        <f t="shared" ref="F19:F20" si="2">E19*C19</f>
        <v>0</v>
      </c>
    </row>
    <row r="20" spans="1:6" ht="30" x14ac:dyDescent="0.25">
      <c r="A20" s="32" t="s">
        <v>27</v>
      </c>
      <c r="B20" s="37" t="s">
        <v>77</v>
      </c>
      <c r="C20" s="34">
        <v>27.6</v>
      </c>
      <c r="D20" s="32" t="s">
        <v>18</v>
      </c>
      <c r="E20" s="6"/>
      <c r="F20" s="6">
        <f t="shared" si="2"/>
        <v>0</v>
      </c>
    </row>
    <row r="21" spans="1:6" ht="15.75" x14ac:dyDescent="0.25">
      <c r="A21" s="62" t="s">
        <v>42</v>
      </c>
      <c r="B21" s="62"/>
      <c r="C21" s="62"/>
      <c r="D21" s="62"/>
      <c r="E21" s="62"/>
      <c r="F21" s="62"/>
    </row>
    <row r="22" spans="1:6" ht="15.75" x14ac:dyDescent="0.25">
      <c r="A22" s="52" t="s">
        <v>43</v>
      </c>
      <c r="B22" s="53"/>
      <c r="C22" s="53"/>
      <c r="D22" s="53"/>
      <c r="E22" s="53"/>
      <c r="F22" s="54"/>
    </row>
    <row r="23" spans="1:6" x14ac:dyDescent="0.25">
      <c r="A23" s="7">
        <v>3101</v>
      </c>
      <c r="B23" s="38" t="s">
        <v>44</v>
      </c>
      <c r="C23" s="15">
        <v>3048</v>
      </c>
      <c r="D23" s="7" t="s">
        <v>12</v>
      </c>
      <c r="E23" s="8"/>
      <c r="F23" s="8">
        <f t="shared" ref="F23:F27" si="3">E23*C23</f>
        <v>0</v>
      </c>
    </row>
    <row r="24" spans="1:6" ht="30" x14ac:dyDescent="0.25">
      <c r="A24" s="32" t="s">
        <v>83</v>
      </c>
      <c r="B24" s="37" t="s">
        <v>85</v>
      </c>
      <c r="C24" s="34">
        <v>154</v>
      </c>
      <c r="D24" s="32" t="s">
        <v>18</v>
      </c>
      <c r="E24" s="6"/>
      <c r="F24" s="6">
        <f t="shared" si="3"/>
        <v>0</v>
      </c>
    </row>
    <row r="25" spans="1:6" ht="30" x14ac:dyDescent="0.25">
      <c r="A25" s="7">
        <v>3104</v>
      </c>
      <c r="B25" s="38" t="s">
        <v>45</v>
      </c>
      <c r="C25" s="15">
        <v>1944</v>
      </c>
      <c r="D25" s="7" t="s">
        <v>12</v>
      </c>
      <c r="E25" s="8"/>
      <c r="F25" s="8">
        <f t="shared" si="3"/>
        <v>0</v>
      </c>
    </row>
    <row r="26" spans="1:6" ht="45" x14ac:dyDescent="0.25">
      <c r="A26" s="32" t="s">
        <v>98</v>
      </c>
      <c r="B26" s="37" t="s">
        <v>97</v>
      </c>
      <c r="C26" s="34">
        <v>52</v>
      </c>
      <c r="D26" s="32" t="s">
        <v>18</v>
      </c>
      <c r="E26" s="6"/>
      <c r="F26" s="6">
        <f t="shared" si="3"/>
        <v>0</v>
      </c>
    </row>
    <row r="27" spans="1:6" ht="45" x14ac:dyDescent="0.25">
      <c r="A27" s="7" t="s">
        <v>99</v>
      </c>
      <c r="B27" s="38" t="s">
        <v>100</v>
      </c>
      <c r="C27" s="15">
        <v>52</v>
      </c>
      <c r="D27" s="7" t="s">
        <v>18</v>
      </c>
      <c r="E27" s="8"/>
      <c r="F27" s="8">
        <f t="shared" si="3"/>
        <v>0</v>
      </c>
    </row>
    <row r="28" spans="1:6" ht="15.75" x14ac:dyDescent="0.25">
      <c r="A28" s="52" t="s">
        <v>46</v>
      </c>
      <c r="B28" s="53"/>
      <c r="C28" s="53"/>
      <c r="D28" s="53"/>
      <c r="E28" s="53"/>
      <c r="F28" s="54"/>
    </row>
    <row r="29" spans="1:6" x14ac:dyDescent="0.25">
      <c r="A29" s="7">
        <v>3201</v>
      </c>
      <c r="B29" s="38" t="s">
        <v>47</v>
      </c>
      <c r="C29" s="15">
        <v>1180</v>
      </c>
      <c r="D29" s="7" t="s">
        <v>18</v>
      </c>
      <c r="E29" s="8"/>
      <c r="F29" s="8">
        <f t="shared" ref="F29:F30" si="4">E29*C29</f>
        <v>0</v>
      </c>
    </row>
    <row r="30" spans="1:6" ht="30" x14ac:dyDescent="0.25">
      <c r="A30" s="32" t="s">
        <v>88</v>
      </c>
      <c r="B30" s="37" t="s">
        <v>78</v>
      </c>
      <c r="C30" s="34">
        <v>51</v>
      </c>
      <c r="D30" s="32" t="s">
        <v>18</v>
      </c>
      <c r="E30" s="6"/>
      <c r="F30" s="6">
        <f t="shared" si="4"/>
        <v>0</v>
      </c>
    </row>
    <row r="31" spans="1:6" ht="15.75" x14ac:dyDescent="0.25">
      <c r="A31" s="52" t="s">
        <v>65</v>
      </c>
      <c r="B31" s="53"/>
      <c r="C31" s="53"/>
      <c r="D31" s="53"/>
      <c r="E31" s="53"/>
      <c r="F31" s="54"/>
    </row>
    <row r="32" spans="1:6" ht="30" x14ac:dyDescent="0.25">
      <c r="A32" s="7">
        <v>3301</v>
      </c>
      <c r="B32" s="38" t="s">
        <v>66</v>
      </c>
      <c r="C32" s="15">
        <v>300</v>
      </c>
      <c r="D32" s="7" t="s">
        <v>18</v>
      </c>
      <c r="E32" s="8"/>
      <c r="F32" s="8">
        <f t="shared" ref="F32:F33" si="5">E32*C32</f>
        <v>0</v>
      </c>
    </row>
    <row r="33" spans="1:8" ht="45" x14ac:dyDescent="0.25">
      <c r="A33" s="32">
        <v>3302</v>
      </c>
      <c r="B33" s="37" t="s">
        <v>67</v>
      </c>
      <c r="C33" s="34">
        <v>34</v>
      </c>
      <c r="D33" s="32" t="s">
        <v>18</v>
      </c>
      <c r="E33" s="6"/>
      <c r="F33" s="6">
        <f t="shared" si="5"/>
        <v>0</v>
      </c>
    </row>
    <row r="34" spans="1:8" ht="15.75" x14ac:dyDescent="0.25">
      <c r="A34" s="55" t="s">
        <v>48</v>
      </c>
      <c r="B34" s="56"/>
      <c r="C34" s="56"/>
      <c r="D34" s="56"/>
      <c r="E34" s="56"/>
      <c r="F34" s="57"/>
    </row>
    <row r="35" spans="1:8" ht="30" x14ac:dyDescent="0.25">
      <c r="A35" s="32" t="s">
        <v>89</v>
      </c>
      <c r="B35" s="37" t="s">
        <v>81</v>
      </c>
      <c r="C35" s="34">
        <v>3437</v>
      </c>
      <c r="D35" s="32" t="s">
        <v>12</v>
      </c>
      <c r="E35" s="6"/>
      <c r="F35" s="6">
        <f>E35*C35</f>
        <v>0</v>
      </c>
    </row>
    <row r="36" spans="1:8" s="26" customFormat="1" ht="30" x14ac:dyDescent="0.25">
      <c r="A36" s="7" t="s">
        <v>94</v>
      </c>
      <c r="B36" s="38" t="s">
        <v>95</v>
      </c>
      <c r="C36" s="15">
        <v>103.1</v>
      </c>
      <c r="D36" s="7" t="s">
        <v>18</v>
      </c>
      <c r="E36" s="8"/>
      <c r="F36" s="8">
        <f>E36*C36</f>
        <v>0</v>
      </c>
      <c r="G36" s="25"/>
      <c r="H36" s="25"/>
    </row>
    <row r="37" spans="1:8" ht="15.75" x14ac:dyDescent="0.25">
      <c r="A37" s="55" t="s">
        <v>58</v>
      </c>
      <c r="B37" s="56"/>
      <c r="C37" s="56"/>
      <c r="D37" s="56"/>
      <c r="E37" s="56"/>
      <c r="F37" s="57"/>
    </row>
    <row r="38" spans="1:8" x14ac:dyDescent="0.25">
      <c r="A38" s="32">
        <v>4102</v>
      </c>
      <c r="B38" s="37" t="s">
        <v>60</v>
      </c>
      <c r="C38" s="34">
        <v>64</v>
      </c>
      <c r="D38" s="32" t="s">
        <v>18</v>
      </c>
      <c r="E38" s="6"/>
      <c r="F38" s="6">
        <f>E38*C38</f>
        <v>0</v>
      </c>
    </row>
    <row r="39" spans="1:8" ht="45" x14ac:dyDescent="0.25">
      <c r="A39" s="7">
        <v>4107</v>
      </c>
      <c r="B39" s="38" t="s">
        <v>61</v>
      </c>
      <c r="C39" s="15">
        <v>476.9</v>
      </c>
      <c r="D39" s="7" t="s">
        <v>18</v>
      </c>
      <c r="E39" s="8"/>
      <c r="F39" s="8">
        <f>E39*C39</f>
        <v>0</v>
      </c>
    </row>
    <row r="40" spans="1:8" ht="15.75" x14ac:dyDescent="0.25">
      <c r="A40" s="52" t="s">
        <v>59</v>
      </c>
      <c r="B40" s="53"/>
      <c r="C40" s="53"/>
      <c r="D40" s="53"/>
      <c r="E40" s="53"/>
      <c r="F40" s="54"/>
    </row>
    <row r="41" spans="1:8" ht="30" x14ac:dyDescent="0.25">
      <c r="A41" s="7">
        <v>4211</v>
      </c>
      <c r="B41" s="38" t="s">
        <v>119</v>
      </c>
      <c r="C41" s="15">
        <v>1555</v>
      </c>
      <c r="D41" s="7" t="s">
        <v>12</v>
      </c>
      <c r="E41" s="8"/>
      <c r="F41" s="8">
        <f>E41*C41</f>
        <v>0</v>
      </c>
    </row>
    <row r="42" spans="1:8" ht="30" x14ac:dyDescent="0.25">
      <c r="A42" s="32">
        <v>4221</v>
      </c>
      <c r="B42" s="37" t="s">
        <v>62</v>
      </c>
      <c r="C42" s="34">
        <v>16.100000000000001</v>
      </c>
      <c r="D42" s="32" t="s">
        <v>64</v>
      </c>
      <c r="E42" s="6"/>
      <c r="F42" s="6">
        <f t="shared" ref="F42:F43" si="6">E42*C42</f>
        <v>0</v>
      </c>
    </row>
    <row r="43" spans="1:8" x14ac:dyDescent="0.25">
      <c r="A43" s="7">
        <v>4231</v>
      </c>
      <c r="B43" s="38" t="s">
        <v>63</v>
      </c>
      <c r="C43" s="15">
        <v>1555</v>
      </c>
      <c r="D43" s="7" t="s">
        <v>12</v>
      </c>
      <c r="E43" s="8"/>
      <c r="F43" s="8">
        <f t="shared" si="6"/>
        <v>0</v>
      </c>
    </row>
    <row r="44" spans="1:8" ht="15.75" x14ac:dyDescent="0.25">
      <c r="A44" s="52" t="s">
        <v>55</v>
      </c>
      <c r="B44" s="53"/>
      <c r="C44" s="53"/>
      <c r="D44" s="53"/>
      <c r="E44" s="53"/>
      <c r="F44" s="54"/>
    </row>
    <row r="45" spans="1:8" x14ac:dyDescent="0.25">
      <c r="A45" s="7">
        <v>6111</v>
      </c>
      <c r="B45" s="38" t="s">
        <v>56</v>
      </c>
      <c r="C45" s="15">
        <v>54</v>
      </c>
      <c r="D45" s="7" t="s">
        <v>17</v>
      </c>
      <c r="E45" s="8"/>
      <c r="F45" s="8">
        <f>E45*C45</f>
        <v>0</v>
      </c>
    </row>
    <row r="46" spans="1:8" x14ac:dyDescent="0.25">
      <c r="A46" s="32">
        <v>6112</v>
      </c>
      <c r="B46" s="37" t="s">
        <v>57</v>
      </c>
      <c r="C46" s="34">
        <v>10</v>
      </c>
      <c r="D46" s="32" t="s">
        <v>17</v>
      </c>
      <c r="E46" s="6"/>
      <c r="F46" s="6">
        <f>E46*C46</f>
        <v>0</v>
      </c>
    </row>
    <row r="47" spans="1:8" ht="30" x14ac:dyDescent="0.25">
      <c r="A47" s="7">
        <v>6120</v>
      </c>
      <c r="B47" s="38" t="s">
        <v>96</v>
      </c>
      <c r="C47" s="15">
        <v>1</v>
      </c>
      <c r="D47" s="7" t="s">
        <v>4</v>
      </c>
      <c r="E47" s="8"/>
      <c r="F47" s="8">
        <f>E47*C47</f>
        <v>0</v>
      </c>
    </row>
    <row r="48" spans="1:8" ht="30" x14ac:dyDescent="0.25">
      <c r="A48" s="7">
        <v>6102</v>
      </c>
      <c r="B48" s="38" t="s">
        <v>121</v>
      </c>
      <c r="C48" s="15">
        <v>1</v>
      </c>
      <c r="D48" s="7" t="s">
        <v>4</v>
      </c>
      <c r="E48" s="8"/>
      <c r="F48" s="8">
        <f>E48*C48</f>
        <v>0</v>
      </c>
    </row>
    <row r="49" spans="1:6" ht="15.75" x14ac:dyDescent="0.25">
      <c r="A49" s="52" t="s">
        <v>52</v>
      </c>
      <c r="B49" s="53"/>
      <c r="C49" s="53"/>
      <c r="D49" s="53"/>
      <c r="E49" s="53"/>
      <c r="F49" s="54"/>
    </row>
    <row r="50" spans="1:6" x14ac:dyDescent="0.25">
      <c r="A50" s="7">
        <v>6301</v>
      </c>
      <c r="B50" s="38" t="s">
        <v>70</v>
      </c>
      <c r="C50" s="15">
        <v>40</v>
      </c>
      <c r="D50" s="7" t="s">
        <v>19</v>
      </c>
      <c r="E50" s="8"/>
      <c r="F50" s="8">
        <f>E50*C50</f>
        <v>0</v>
      </c>
    </row>
    <row r="51" spans="1:6" x14ac:dyDescent="0.25">
      <c r="A51" s="32">
        <v>6302</v>
      </c>
      <c r="B51" s="37" t="s">
        <v>54</v>
      </c>
      <c r="C51" s="34">
        <v>40</v>
      </c>
      <c r="D51" s="32" t="s">
        <v>19</v>
      </c>
      <c r="E51" s="6"/>
      <c r="F51" s="6">
        <f>E51*C51</f>
        <v>0</v>
      </c>
    </row>
    <row r="52" spans="1:6" ht="15.75" x14ac:dyDescent="0.25">
      <c r="A52" s="55" t="s">
        <v>101</v>
      </c>
      <c r="B52" s="56"/>
      <c r="C52" s="56"/>
      <c r="D52" s="56"/>
      <c r="E52" s="56"/>
      <c r="F52" s="57"/>
    </row>
    <row r="53" spans="1:6" ht="30" x14ac:dyDescent="0.25">
      <c r="A53" s="32" t="s">
        <v>123</v>
      </c>
      <c r="B53" s="37" t="s">
        <v>125</v>
      </c>
      <c r="C53" s="34">
        <v>9</v>
      </c>
      <c r="D53" s="32" t="s">
        <v>17</v>
      </c>
      <c r="E53" s="6"/>
      <c r="F53" s="6">
        <f>E53*C53</f>
        <v>0</v>
      </c>
    </row>
    <row r="54" spans="1:6" ht="15.75" x14ac:dyDescent="0.25">
      <c r="E54" s="21" t="s">
        <v>20</v>
      </c>
      <c r="F54" s="21">
        <f>SUM(F50:F51)+SUM(F45:F47)+SUM(F41:F43)+SUM(F38:F39)+SUM(F35:F36)+SUM(F32:F33)+SUM(F29:F30)+SUM(F23:F27)+SUM(F18:F20)+SUM(F15:F16)+SUM(F13:F13)+F10+F8+F6+F4</f>
        <v>0</v>
      </c>
    </row>
  </sheetData>
  <mergeCells count="19">
    <mergeCell ref="A1:F1"/>
    <mergeCell ref="A3:F3"/>
    <mergeCell ref="A5:F5"/>
    <mergeCell ref="A7:F7"/>
    <mergeCell ref="A9:F9"/>
    <mergeCell ref="A11:F11"/>
    <mergeCell ref="A12:F12"/>
    <mergeCell ref="A14:F14"/>
    <mergeCell ref="A17:F17"/>
    <mergeCell ref="A21:F21"/>
    <mergeCell ref="A40:F40"/>
    <mergeCell ref="A44:F44"/>
    <mergeCell ref="A49:F49"/>
    <mergeCell ref="A52:F52"/>
    <mergeCell ref="A22:F22"/>
    <mergeCell ref="A28:F28"/>
    <mergeCell ref="A31:F31"/>
    <mergeCell ref="A34:F34"/>
    <mergeCell ref="A37:F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0BF6C-A5E1-429C-9C03-12FC031D9A3D}">
  <dimension ref="A1:H52"/>
  <sheetViews>
    <sheetView topLeftCell="A39" workbookViewId="0">
      <selection activeCell="E35" sqref="E1:E1048576"/>
    </sheetView>
  </sheetViews>
  <sheetFormatPr defaultRowHeight="15" x14ac:dyDescent="0.25"/>
  <cols>
    <col min="1" max="1" width="15.42578125" style="2" customWidth="1"/>
    <col min="2" max="2" width="44" style="40" customWidth="1"/>
    <col min="3" max="3" width="11.5703125" style="16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5.25" customHeight="1" x14ac:dyDescent="0.25">
      <c r="A1" s="59" t="s">
        <v>127</v>
      </c>
      <c r="B1" s="60"/>
      <c r="C1" s="60"/>
      <c r="D1" s="60"/>
      <c r="E1" s="60"/>
      <c r="F1" s="61"/>
    </row>
    <row r="2" spans="1:6" ht="31.5" x14ac:dyDescent="0.25">
      <c r="A2" s="9" t="s">
        <v>0</v>
      </c>
      <c r="B2" s="39" t="s">
        <v>1</v>
      </c>
      <c r="C2" s="17" t="s">
        <v>2</v>
      </c>
      <c r="D2" s="18" t="s">
        <v>7</v>
      </c>
      <c r="E2" s="19" t="s">
        <v>14</v>
      </c>
      <c r="F2" s="19" t="s">
        <v>15</v>
      </c>
    </row>
    <row r="3" spans="1:6" ht="15.75" x14ac:dyDescent="0.25">
      <c r="A3" s="58" t="s">
        <v>6</v>
      </c>
      <c r="B3" s="58"/>
      <c r="C3" s="58"/>
      <c r="D3" s="58"/>
      <c r="E3" s="58"/>
      <c r="F3" s="58"/>
    </row>
    <row r="4" spans="1:6" x14ac:dyDescent="0.25">
      <c r="A4" s="7">
        <v>1201</v>
      </c>
      <c r="B4" s="41" t="s">
        <v>5</v>
      </c>
      <c r="C4" s="15">
        <v>1</v>
      </c>
      <c r="D4" s="7" t="s">
        <v>4</v>
      </c>
      <c r="E4" s="8"/>
      <c r="F4" s="8">
        <f>E4*C4</f>
        <v>0</v>
      </c>
    </row>
    <row r="5" spans="1:6" s="1" customFormat="1" ht="15.75" x14ac:dyDescent="0.25">
      <c r="A5" s="58" t="s">
        <v>8</v>
      </c>
      <c r="B5" s="58"/>
      <c r="C5" s="58"/>
      <c r="D5" s="58"/>
      <c r="E5" s="58"/>
      <c r="F5" s="58"/>
    </row>
    <row r="6" spans="1:6" s="1" customFormat="1" x14ac:dyDescent="0.25">
      <c r="A6" s="7">
        <v>1101</v>
      </c>
      <c r="B6" s="41" t="s">
        <v>8</v>
      </c>
      <c r="C6" s="15">
        <v>1</v>
      </c>
      <c r="D6" s="7" t="s">
        <v>4</v>
      </c>
      <c r="E6" s="8"/>
      <c r="F6" s="8">
        <f>E6*C6</f>
        <v>0</v>
      </c>
    </row>
    <row r="7" spans="1:6" s="1" customFormat="1" ht="15.75" x14ac:dyDescent="0.25">
      <c r="A7" s="58" t="s">
        <v>49</v>
      </c>
      <c r="B7" s="58"/>
      <c r="C7" s="58"/>
      <c r="D7" s="58"/>
      <c r="E7" s="58"/>
      <c r="F7" s="58"/>
    </row>
    <row r="8" spans="1:6" x14ac:dyDescent="0.25">
      <c r="A8" s="7">
        <v>1316</v>
      </c>
      <c r="B8" s="41" t="s">
        <v>50</v>
      </c>
      <c r="C8" s="15">
        <v>1</v>
      </c>
      <c r="D8" s="7" t="s">
        <v>4</v>
      </c>
      <c r="E8" s="8"/>
      <c r="F8" s="8">
        <f>E8*C8</f>
        <v>0</v>
      </c>
    </row>
    <row r="9" spans="1:6" ht="15.75" x14ac:dyDescent="0.25">
      <c r="A9" s="58" t="s">
        <v>51</v>
      </c>
      <c r="B9" s="58"/>
      <c r="C9" s="58"/>
      <c r="D9" s="58"/>
      <c r="E9" s="58"/>
      <c r="F9" s="58"/>
    </row>
    <row r="10" spans="1:6" ht="30" x14ac:dyDescent="0.25">
      <c r="A10" s="7">
        <v>9131</v>
      </c>
      <c r="B10" s="38" t="s">
        <v>21</v>
      </c>
      <c r="C10" s="15">
        <v>1</v>
      </c>
      <c r="D10" s="7" t="s">
        <v>4</v>
      </c>
      <c r="E10" s="8"/>
      <c r="F10" s="8">
        <f>E10*C10</f>
        <v>0</v>
      </c>
    </row>
    <row r="11" spans="1:6" ht="15.75" x14ac:dyDescent="0.25">
      <c r="A11" s="58" t="s">
        <v>37</v>
      </c>
      <c r="B11" s="58"/>
      <c r="C11" s="58"/>
      <c r="D11" s="58"/>
      <c r="E11" s="58"/>
      <c r="F11" s="58"/>
    </row>
    <row r="12" spans="1:6" ht="15.75" x14ac:dyDescent="0.25">
      <c r="A12" s="55" t="s">
        <v>71</v>
      </c>
      <c r="B12" s="56"/>
      <c r="C12" s="56"/>
      <c r="D12" s="56"/>
      <c r="E12" s="56"/>
      <c r="F12" s="57"/>
    </row>
    <row r="13" spans="1:6" ht="45" x14ac:dyDescent="0.25">
      <c r="A13" s="32">
        <v>2242</v>
      </c>
      <c r="B13" s="37" t="s">
        <v>128</v>
      </c>
      <c r="C13" s="32">
        <v>14.4</v>
      </c>
      <c r="D13" s="32" t="s">
        <v>19</v>
      </c>
      <c r="E13" s="35"/>
      <c r="F13" s="33">
        <f t="shared" ref="F13" si="0">E13*C13</f>
        <v>0</v>
      </c>
    </row>
    <row r="14" spans="1:6" ht="15.75" x14ac:dyDescent="0.25">
      <c r="A14" s="55" t="s">
        <v>73</v>
      </c>
      <c r="B14" s="56"/>
      <c r="C14" s="56"/>
      <c r="D14" s="56"/>
      <c r="E14" s="56"/>
      <c r="F14" s="57"/>
    </row>
    <row r="15" spans="1:6" ht="30" x14ac:dyDescent="0.25">
      <c r="A15" s="32" t="s">
        <v>131</v>
      </c>
      <c r="B15" s="37" t="s">
        <v>130</v>
      </c>
      <c r="C15" s="32">
        <v>0.2</v>
      </c>
      <c r="D15" s="32" t="s">
        <v>18</v>
      </c>
      <c r="E15" s="35"/>
      <c r="F15" s="33">
        <f t="shared" ref="F15:F17" si="1">E15*C15</f>
        <v>0</v>
      </c>
    </row>
    <row r="16" spans="1:6" ht="30" x14ac:dyDescent="0.25">
      <c r="A16" s="7">
        <v>2308</v>
      </c>
      <c r="B16" s="38" t="s">
        <v>129</v>
      </c>
      <c r="C16" s="7">
        <v>1</v>
      </c>
      <c r="D16" s="7" t="s">
        <v>17</v>
      </c>
      <c r="E16" s="36"/>
      <c r="F16" s="24">
        <f t="shared" si="1"/>
        <v>0</v>
      </c>
    </row>
    <row r="17" spans="1:6" ht="45" x14ac:dyDescent="0.25">
      <c r="A17" s="32" t="s">
        <v>133</v>
      </c>
      <c r="B17" s="37" t="s">
        <v>132</v>
      </c>
      <c r="C17" s="32">
        <v>1</v>
      </c>
      <c r="D17" s="32" t="s">
        <v>17</v>
      </c>
      <c r="E17" s="35"/>
      <c r="F17" s="33">
        <f t="shared" si="1"/>
        <v>0</v>
      </c>
    </row>
    <row r="18" spans="1:6" ht="15.75" x14ac:dyDescent="0.25">
      <c r="A18" s="55" t="s">
        <v>134</v>
      </c>
      <c r="B18" s="56"/>
      <c r="C18" s="56"/>
      <c r="D18" s="56"/>
      <c r="E18" s="56"/>
      <c r="F18" s="57"/>
    </row>
    <row r="19" spans="1:6" ht="75" x14ac:dyDescent="0.25">
      <c r="A19" s="32">
        <v>2465</v>
      </c>
      <c r="B19" s="37" t="s">
        <v>135</v>
      </c>
      <c r="C19" s="32">
        <v>1</v>
      </c>
      <c r="D19" s="32" t="s">
        <v>17</v>
      </c>
      <c r="E19" s="35"/>
      <c r="F19" s="33">
        <f t="shared" ref="F19" si="2">E19*C19</f>
        <v>0</v>
      </c>
    </row>
    <row r="20" spans="1:6" ht="15.75" x14ac:dyDescent="0.25">
      <c r="A20" s="55" t="s">
        <v>38</v>
      </c>
      <c r="B20" s="56"/>
      <c r="C20" s="56"/>
      <c r="D20" s="56"/>
      <c r="E20" s="56"/>
      <c r="F20" s="57"/>
    </row>
    <row r="21" spans="1:6" ht="60" x14ac:dyDescent="0.25">
      <c r="A21" s="32" t="s">
        <v>84</v>
      </c>
      <c r="B21" s="37" t="s">
        <v>105</v>
      </c>
      <c r="C21" s="32">
        <v>76.599999999999994</v>
      </c>
      <c r="D21" s="32" t="s">
        <v>12</v>
      </c>
      <c r="E21" s="35"/>
      <c r="F21" s="33">
        <f t="shared" ref="F21" si="3">E21*C21</f>
        <v>0</v>
      </c>
    </row>
    <row r="22" spans="1:6" ht="15.75" x14ac:dyDescent="0.25">
      <c r="A22" s="55" t="s">
        <v>39</v>
      </c>
      <c r="B22" s="56"/>
      <c r="C22" s="56"/>
      <c r="D22" s="56"/>
      <c r="E22" s="56"/>
      <c r="F22" s="57"/>
    </row>
    <row r="23" spans="1:6" ht="30" x14ac:dyDescent="0.25">
      <c r="A23" s="32" t="s">
        <v>146</v>
      </c>
      <c r="B23" s="37" t="s">
        <v>137</v>
      </c>
      <c r="C23" s="34">
        <v>4.8</v>
      </c>
      <c r="D23" s="32" t="s">
        <v>18</v>
      </c>
      <c r="E23" s="6"/>
      <c r="F23" s="6">
        <f t="shared" ref="F23:F24" si="4">E23*C23</f>
        <v>0</v>
      </c>
    </row>
    <row r="24" spans="1:6" ht="30" x14ac:dyDescent="0.25">
      <c r="A24" s="7">
        <v>2645</v>
      </c>
      <c r="B24" s="38" t="s">
        <v>136</v>
      </c>
      <c r="C24" s="15">
        <v>22.4</v>
      </c>
      <c r="D24" s="7" t="s">
        <v>18</v>
      </c>
      <c r="E24" s="8"/>
      <c r="F24" s="8">
        <f t="shared" si="4"/>
        <v>0</v>
      </c>
    </row>
    <row r="25" spans="1:6" ht="15.75" x14ac:dyDescent="0.25">
      <c r="A25" s="58" t="s">
        <v>42</v>
      </c>
      <c r="B25" s="58"/>
      <c r="C25" s="58"/>
      <c r="D25" s="58"/>
      <c r="E25" s="58"/>
      <c r="F25" s="58"/>
    </row>
    <row r="26" spans="1:6" ht="15.75" x14ac:dyDescent="0.25">
      <c r="A26" s="55" t="s">
        <v>43</v>
      </c>
      <c r="B26" s="56"/>
      <c r="C26" s="56"/>
      <c r="D26" s="56"/>
      <c r="E26" s="56"/>
      <c r="F26" s="57"/>
    </row>
    <row r="27" spans="1:6" x14ac:dyDescent="0.25">
      <c r="A27" s="32">
        <v>3101</v>
      </c>
      <c r="B27" s="37" t="s">
        <v>44</v>
      </c>
      <c r="C27" s="34">
        <v>1684</v>
      </c>
      <c r="D27" s="32" t="s">
        <v>12</v>
      </c>
      <c r="E27" s="6"/>
      <c r="F27" s="6">
        <f t="shared" ref="F27:F31" si="5">E27*C27</f>
        <v>0</v>
      </c>
    </row>
    <row r="28" spans="1:6" ht="45" x14ac:dyDescent="0.25">
      <c r="A28" s="7" t="s">
        <v>83</v>
      </c>
      <c r="B28" s="38" t="s">
        <v>85</v>
      </c>
      <c r="C28" s="15">
        <v>88</v>
      </c>
      <c r="D28" s="7" t="s">
        <v>18</v>
      </c>
      <c r="E28" s="8"/>
      <c r="F28" s="8">
        <f t="shared" si="5"/>
        <v>0</v>
      </c>
    </row>
    <row r="29" spans="1:6" ht="30" x14ac:dyDescent="0.25">
      <c r="A29" s="32">
        <v>3104</v>
      </c>
      <c r="B29" s="37" t="s">
        <v>45</v>
      </c>
      <c r="C29" s="34">
        <v>1946</v>
      </c>
      <c r="D29" s="32" t="s">
        <v>12</v>
      </c>
      <c r="E29" s="6"/>
      <c r="F29" s="6">
        <f t="shared" si="5"/>
        <v>0</v>
      </c>
    </row>
    <row r="30" spans="1:6" ht="45" x14ac:dyDescent="0.25">
      <c r="A30" s="7" t="s">
        <v>98</v>
      </c>
      <c r="B30" s="38" t="s">
        <v>97</v>
      </c>
      <c r="C30" s="15">
        <v>43</v>
      </c>
      <c r="D30" s="7" t="s">
        <v>18</v>
      </c>
      <c r="E30" s="8"/>
      <c r="F30" s="8">
        <f t="shared" si="5"/>
        <v>0</v>
      </c>
    </row>
    <row r="31" spans="1:6" ht="45" x14ac:dyDescent="0.25">
      <c r="A31" s="32" t="s">
        <v>99</v>
      </c>
      <c r="B31" s="37" t="s">
        <v>100</v>
      </c>
      <c r="C31" s="34">
        <v>43</v>
      </c>
      <c r="D31" s="32" t="s">
        <v>18</v>
      </c>
      <c r="E31" s="6"/>
      <c r="F31" s="6">
        <f t="shared" si="5"/>
        <v>0</v>
      </c>
    </row>
    <row r="32" spans="1:6" ht="15.75" x14ac:dyDescent="0.25">
      <c r="A32" s="55" t="s">
        <v>46</v>
      </c>
      <c r="B32" s="56"/>
      <c r="C32" s="56"/>
      <c r="D32" s="56"/>
      <c r="E32" s="56"/>
      <c r="F32" s="57"/>
    </row>
    <row r="33" spans="1:8" x14ac:dyDescent="0.25">
      <c r="A33" s="32">
        <v>3201</v>
      </c>
      <c r="B33" s="37" t="s">
        <v>47</v>
      </c>
      <c r="C33" s="34">
        <v>608</v>
      </c>
      <c r="D33" s="32" t="s">
        <v>18</v>
      </c>
      <c r="E33" s="6"/>
      <c r="F33" s="6">
        <f t="shared" ref="F33:F35" si="6">E33*C33</f>
        <v>0</v>
      </c>
    </row>
    <row r="34" spans="1:8" ht="45" x14ac:dyDescent="0.25">
      <c r="A34" s="7" t="s">
        <v>88</v>
      </c>
      <c r="B34" s="38" t="s">
        <v>78</v>
      </c>
      <c r="C34" s="15">
        <v>30</v>
      </c>
      <c r="D34" s="7" t="s">
        <v>18</v>
      </c>
      <c r="E34" s="8"/>
      <c r="F34" s="8">
        <f t="shared" si="6"/>
        <v>0</v>
      </c>
    </row>
    <row r="35" spans="1:8" ht="60" x14ac:dyDescent="0.25">
      <c r="A35" s="32" t="s">
        <v>102</v>
      </c>
      <c r="B35" s="37" t="s">
        <v>80</v>
      </c>
      <c r="C35" s="34">
        <v>304</v>
      </c>
      <c r="D35" s="32" t="s">
        <v>18</v>
      </c>
      <c r="E35" s="6"/>
      <c r="F35" s="6">
        <f t="shared" si="6"/>
        <v>0</v>
      </c>
    </row>
    <row r="36" spans="1:8" ht="15.75" x14ac:dyDescent="0.25">
      <c r="A36" s="55" t="s">
        <v>65</v>
      </c>
      <c r="B36" s="56"/>
      <c r="C36" s="56"/>
      <c r="D36" s="56"/>
      <c r="E36" s="56"/>
      <c r="F36" s="57"/>
    </row>
    <row r="37" spans="1:8" ht="30" x14ac:dyDescent="0.25">
      <c r="A37" s="32">
        <v>3301</v>
      </c>
      <c r="B37" s="37" t="s">
        <v>66</v>
      </c>
      <c r="C37" s="34">
        <v>479</v>
      </c>
      <c r="D37" s="32" t="s">
        <v>18</v>
      </c>
      <c r="E37" s="6"/>
      <c r="F37" s="6">
        <f t="shared" ref="F37:F38" si="7">E37*C37</f>
        <v>0</v>
      </c>
    </row>
    <row r="38" spans="1:8" ht="60" x14ac:dyDescent="0.25">
      <c r="A38" s="7">
        <v>3302</v>
      </c>
      <c r="B38" s="38" t="s">
        <v>67</v>
      </c>
      <c r="C38" s="15">
        <v>20</v>
      </c>
      <c r="D38" s="7" t="s">
        <v>18</v>
      </c>
      <c r="E38" s="8"/>
      <c r="F38" s="8">
        <f t="shared" si="7"/>
        <v>0</v>
      </c>
    </row>
    <row r="39" spans="1:8" ht="15.75" x14ac:dyDescent="0.25">
      <c r="A39" s="52" t="s">
        <v>48</v>
      </c>
      <c r="B39" s="53"/>
      <c r="C39" s="53"/>
      <c r="D39" s="53"/>
      <c r="E39" s="53"/>
      <c r="F39" s="54"/>
    </row>
    <row r="40" spans="1:8" ht="30" x14ac:dyDescent="0.25">
      <c r="A40" s="7" t="s">
        <v>89</v>
      </c>
      <c r="B40" s="38" t="s">
        <v>81</v>
      </c>
      <c r="C40" s="15">
        <v>2886</v>
      </c>
      <c r="D40" s="7" t="s">
        <v>12</v>
      </c>
      <c r="E40" s="8"/>
      <c r="F40" s="8">
        <f>E40*C40</f>
        <v>0</v>
      </c>
    </row>
    <row r="41" spans="1:8" s="26" customFormat="1" ht="30" x14ac:dyDescent="0.25">
      <c r="A41" s="32" t="s">
        <v>94</v>
      </c>
      <c r="B41" s="37" t="s">
        <v>95</v>
      </c>
      <c r="C41" s="34">
        <v>86.6</v>
      </c>
      <c r="D41" s="32" t="s">
        <v>18</v>
      </c>
      <c r="E41" s="6"/>
      <c r="F41" s="6">
        <f>E41*C41</f>
        <v>0</v>
      </c>
      <c r="G41" s="25"/>
      <c r="H41" s="25"/>
    </row>
    <row r="42" spans="1:8" ht="15.75" x14ac:dyDescent="0.25">
      <c r="A42" s="55" t="s">
        <v>58</v>
      </c>
      <c r="B42" s="56"/>
      <c r="C42" s="56"/>
      <c r="D42" s="56"/>
      <c r="E42" s="56"/>
      <c r="F42" s="57"/>
    </row>
    <row r="43" spans="1:8" ht="45" x14ac:dyDescent="0.25">
      <c r="A43" s="32">
        <v>4107</v>
      </c>
      <c r="B43" s="37" t="s">
        <v>61</v>
      </c>
      <c r="C43" s="34">
        <v>419.8</v>
      </c>
      <c r="D43" s="32" t="s">
        <v>18</v>
      </c>
      <c r="E43" s="6"/>
      <c r="F43" s="6">
        <f>E43*C43</f>
        <v>0</v>
      </c>
    </row>
    <row r="44" spans="1:8" ht="15.75" x14ac:dyDescent="0.25">
      <c r="A44" s="55" t="s">
        <v>59</v>
      </c>
      <c r="B44" s="56"/>
      <c r="C44" s="56"/>
      <c r="D44" s="56"/>
      <c r="E44" s="56"/>
      <c r="F44" s="57"/>
    </row>
    <row r="45" spans="1:8" ht="30" x14ac:dyDescent="0.25">
      <c r="A45" s="32">
        <v>4211</v>
      </c>
      <c r="B45" s="37" t="s">
        <v>118</v>
      </c>
      <c r="C45" s="34">
        <v>2473</v>
      </c>
      <c r="D45" s="32" t="s">
        <v>12</v>
      </c>
      <c r="E45" s="6"/>
      <c r="F45" s="6">
        <f>E45*C45</f>
        <v>0</v>
      </c>
    </row>
    <row r="46" spans="1:8" ht="30" x14ac:dyDescent="0.25">
      <c r="A46" s="7">
        <v>4221</v>
      </c>
      <c r="B46" s="38" t="s">
        <v>62</v>
      </c>
      <c r="C46" s="15">
        <v>26.4</v>
      </c>
      <c r="D46" s="7" t="s">
        <v>64</v>
      </c>
      <c r="E46" s="8"/>
      <c r="F46" s="8">
        <f t="shared" ref="F46:F47" si="8">E46*C46</f>
        <v>0</v>
      </c>
    </row>
    <row r="47" spans="1:8" ht="30" x14ac:dyDescent="0.25">
      <c r="A47" s="32">
        <v>4231</v>
      </c>
      <c r="B47" s="37" t="s">
        <v>63</v>
      </c>
      <c r="C47" s="34">
        <v>2473</v>
      </c>
      <c r="D47" s="32" t="s">
        <v>12</v>
      </c>
      <c r="E47" s="6"/>
      <c r="F47" s="6">
        <f t="shared" si="8"/>
        <v>0</v>
      </c>
    </row>
    <row r="48" spans="1:8" ht="15.75" x14ac:dyDescent="0.25">
      <c r="A48" s="55" t="s">
        <v>55</v>
      </c>
      <c r="B48" s="56"/>
      <c r="C48" s="56"/>
      <c r="D48" s="56"/>
      <c r="E48" s="56"/>
      <c r="F48" s="57"/>
    </row>
    <row r="49" spans="1:6" x14ac:dyDescent="0.25">
      <c r="A49" s="32">
        <v>6111</v>
      </c>
      <c r="B49" s="37" t="s">
        <v>56</v>
      </c>
      <c r="C49" s="34">
        <v>40</v>
      </c>
      <c r="D49" s="32" t="s">
        <v>17</v>
      </c>
      <c r="E49" s="6"/>
      <c r="F49" s="6">
        <f>E49*C49</f>
        <v>0</v>
      </c>
    </row>
    <row r="50" spans="1:6" ht="15.75" x14ac:dyDescent="0.25">
      <c r="A50" s="55" t="s">
        <v>101</v>
      </c>
      <c r="B50" s="56"/>
      <c r="C50" s="56"/>
      <c r="D50" s="56"/>
      <c r="E50" s="56"/>
      <c r="F50" s="57"/>
    </row>
    <row r="51" spans="1:6" ht="45" x14ac:dyDescent="0.25">
      <c r="A51" s="32" t="s">
        <v>123</v>
      </c>
      <c r="B51" s="37" t="s">
        <v>122</v>
      </c>
      <c r="C51" s="34">
        <v>4</v>
      </c>
      <c r="D51" s="32" t="s">
        <v>17</v>
      </c>
      <c r="E51" s="6"/>
      <c r="F51" s="6">
        <f>E51*C51</f>
        <v>0</v>
      </c>
    </row>
    <row r="52" spans="1:6" ht="15.75" x14ac:dyDescent="0.25">
      <c r="C52" s="5"/>
      <c r="E52" s="21" t="s">
        <v>20</v>
      </c>
      <c r="F52" s="21">
        <f>F51+F49+SUM(F45:F47)+F43+SUM(F40:F41)+SUM(F37:F38)+SUM(F33:F35)+SUM(F27:F31)+SUM(F23:F24)+F21+F19+SUM(F15:F17)+F13+F10+F8+F6+F4</f>
        <v>0</v>
      </c>
    </row>
  </sheetData>
  <mergeCells count="20">
    <mergeCell ref="A1:F1"/>
    <mergeCell ref="A3:F3"/>
    <mergeCell ref="A5:F5"/>
    <mergeCell ref="A7:F7"/>
    <mergeCell ref="A9:F9"/>
    <mergeCell ref="A11:F11"/>
    <mergeCell ref="A12:F12"/>
    <mergeCell ref="A14:F14"/>
    <mergeCell ref="A20:F20"/>
    <mergeCell ref="A22:F22"/>
    <mergeCell ref="A42:F42"/>
    <mergeCell ref="A44:F44"/>
    <mergeCell ref="A48:F48"/>
    <mergeCell ref="A50:F50"/>
    <mergeCell ref="A18:F18"/>
    <mergeCell ref="A25:F25"/>
    <mergeCell ref="A26:F26"/>
    <mergeCell ref="A32:F32"/>
    <mergeCell ref="A36:F36"/>
    <mergeCell ref="A39:F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9434-A4BA-44F0-8FAC-0C95F45494CF}">
  <dimension ref="A1:H57"/>
  <sheetViews>
    <sheetView topLeftCell="A40" workbookViewId="0">
      <selection sqref="A1:XFD1048576"/>
    </sheetView>
  </sheetViews>
  <sheetFormatPr defaultRowHeight="15" x14ac:dyDescent="0.25"/>
  <cols>
    <col min="1" max="1" width="15.42578125" style="2" customWidth="1"/>
    <col min="2" max="2" width="51.140625" style="40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4.5" customHeight="1" x14ac:dyDescent="0.25">
      <c r="A1" s="59" t="s">
        <v>138</v>
      </c>
      <c r="B1" s="60"/>
      <c r="C1" s="60"/>
      <c r="D1" s="60"/>
      <c r="E1" s="60"/>
      <c r="F1" s="61"/>
    </row>
    <row r="2" spans="1:6" ht="31.5" x14ac:dyDescent="0.25">
      <c r="A2" s="9" t="s">
        <v>0</v>
      </c>
      <c r="B2" s="39" t="s">
        <v>1</v>
      </c>
      <c r="C2" s="17" t="s">
        <v>2</v>
      </c>
      <c r="D2" s="18" t="s">
        <v>7</v>
      </c>
      <c r="E2" s="19" t="s">
        <v>14</v>
      </c>
      <c r="F2" s="19" t="s">
        <v>15</v>
      </c>
    </row>
    <row r="3" spans="1:6" ht="15.75" x14ac:dyDescent="0.25">
      <c r="A3" s="58" t="s">
        <v>6</v>
      </c>
      <c r="B3" s="58"/>
      <c r="C3" s="58"/>
      <c r="D3" s="58"/>
      <c r="E3" s="58"/>
      <c r="F3" s="58"/>
    </row>
    <row r="4" spans="1:6" x14ac:dyDescent="0.25">
      <c r="A4" s="7">
        <v>1201</v>
      </c>
      <c r="B4" s="41" t="s">
        <v>5</v>
      </c>
      <c r="C4" s="15">
        <v>1</v>
      </c>
      <c r="D4" s="7" t="s">
        <v>4</v>
      </c>
      <c r="E4" s="8"/>
      <c r="F4" s="8">
        <f>E4*C4</f>
        <v>0</v>
      </c>
    </row>
    <row r="5" spans="1:6" ht="15.75" x14ac:dyDescent="0.25">
      <c r="A5" s="58" t="s">
        <v>8</v>
      </c>
      <c r="B5" s="58"/>
      <c r="C5" s="58"/>
      <c r="D5" s="58"/>
      <c r="E5" s="58"/>
      <c r="F5" s="58"/>
    </row>
    <row r="6" spans="1:6" x14ac:dyDescent="0.25">
      <c r="A6" s="7">
        <v>1101</v>
      </c>
      <c r="B6" s="41" t="s">
        <v>8</v>
      </c>
      <c r="C6" s="15">
        <v>1</v>
      </c>
      <c r="D6" s="7" t="s">
        <v>4</v>
      </c>
      <c r="E6" s="8"/>
      <c r="F6" s="8">
        <f>E6*C6</f>
        <v>0</v>
      </c>
    </row>
    <row r="7" spans="1:6" ht="15.75" x14ac:dyDescent="0.25">
      <c r="A7" s="58" t="s">
        <v>49</v>
      </c>
      <c r="B7" s="58"/>
      <c r="C7" s="58"/>
      <c r="D7" s="58"/>
      <c r="E7" s="58"/>
      <c r="F7" s="58"/>
    </row>
    <row r="8" spans="1:6" x14ac:dyDescent="0.25">
      <c r="A8" s="7">
        <v>1316</v>
      </c>
      <c r="B8" s="41" t="s">
        <v>50</v>
      </c>
      <c r="C8" s="15">
        <v>1</v>
      </c>
      <c r="D8" s="7" t="s">
        <v>4</v>
      </c>
      <c r="E8" s="8"/>
      <c r="F8" s="8">
        <f>E8*C8</f>
        <v>0</v>
      </c>
    </row>
    <row r="9" spans="1:6" ht="15.75" x14ac:dyDescent="0.25">
      <c r="A9" s="58" t="s">
        <v>51</v>
      </c>
      <c r="B9" s="58"/>
      <c r="C9" s="58"/>
      <c r="D9" s="58"/>
      <c r="E9" s="58"/>
      <c r="F9" s="58"/>
    </row>
    <row r="10" spans="1:6" x14ac:dyDescent="0.25">
      <c r="A10" s="7">
        <v>9131</v>
      </c>
      <c r="B10" s="38" t="s">
        <v>21</v>
      </c>
      <c r="C10" s="15">
        <v>1</v>
      </c>
      <c r="D10" s="7" t="s">
        <v>4</v>
      </c>
      <c r="E10" s="8"/>
      <c r="F10" s="8">
        <f>E10*C10</f>
        <v>0</v>
      </c>
    </row>
    <row r="11" spans="1:6" ht="15.75" x14ac:dyDescent="0.25">
      <c r="A11" s="58" t="s">
        <v>37</v>
      </c>
      <c r="B11" s="58"/>
      <c r="C11" s="58"/>
      <c r="D11" s="58"/>
      <c r="E11" s="58"/>
      <c r="F11" s="58"/>
    </row>
    <row r="12" spans="1:6" ht="15.75" x14ac:dyDescent="0.25">
      <c r="A12" s="55" t="s">
        <v>111</v>
      </c>
      <c r="B12" s="56"/>
      <c r="C12" s="56"/>
      <c r="D12" s="56"/>
      <c r="E12" s="56"/>
      <c r="F12" s="57"/>
    </row>
    <row r="13" spans="1:6" ht="30" x14ac:dyDescent="0.25">
      <c r="A13" s="32">
        <v>2107</v>
      </c>
      <c r="B13" s="37" t="s">
        <v>113</v>
      </c>
      <c r="C13" s="32">
        <v>83</v>
      </c>
      <c r="D13" s="32" t="s">
        <v>12</v>
      </c>
      <c r="E13" s="35"/>
      <c r="F13" s="33">
        <f t="shared" ref="F13" si="0">E13*C13</f>
        <v>0</v>
      </c>
    </row>
    <row r="14" spans="1:6" ht="15.75" x14ac:dyDescent="0.25">
      <c r="A14" s="55" t="s">
        <v>38</v>
      </c>
      <c r="B14" s="56"/>
      <c r="C14" s="56"/>
      <c r="D14" s="56"/>
      <c r="E14" s="56"/>
      <c r="F14" s="57"/>
    </row>
    <row r="15" spans="1:6" ht="30" x14ac:dyDescent="0.25">
      <c r="A15" s="32">
        <v>2515</v>
      </c>
      <c r="B15" s="37" t="s">
        <v>68</v>
      </c>
      <c r="C15" s="32">
        <v>150</v>
      </c>
      <c r="D15" s="32" t="s">
        <v>12</v>
      </c>
      <c r="E15" s="35"/>
      <c r="F15" s="33">
        <f t="shared" ref="F15:F16" si="1">E15*C15</f>
        <v>0</v>
      </c>
    </row>
    <row r="16" spans="1:6" ht="45" x14ac:dyDescent="0.25">
      <c r="A16" s="7" t="s">
        <v>84</v>
      </c>
      <c r="B16" s="38" t="s">
        <v>69</v>
      </c>
      <c r="C16" s="7">
        <v>804</v>
      </c>
      <c r="D16" s="7" t="s">
        <v>12</v>
      </c>
      <c r="E16" s="36"/>
      <c r="F16" s="24">
        <f t="shared" si="1"/>
        <v>0</v>
      </c>
    </row>
    <row r="17" spans="1:6" ht="15.75" x14ac:dyDescent="0.25">
      <c r="A17" s="52" t="s">
        <v>39</v>
      </c>
      <c r="B17" s="53"/>
      <c r="C17" s="53"/>
      <c r="D17" s="53"/>
      <c r="E17" s="53"/>
      <c r="F17" s="54"/>
    </row>
    <row r="18" spans="1:6" ht="30" x14ac:dyDescent="0.25">
      <c r="A18" s="7" t="s">
        <v>139</v>
      </c>
      <c r="B18" s="38" t="s">
        <v>140</v>
      </c>
      <c r="C18" s="15">
        <v>20</v>
      </c>
      <c r="D18" s="7" t="s">
        <v>18</v>
      </c>
      <c r="E18" s="8"/>
      <c r="F18" s="8">
        <f>E18*C18</f>
        <v>0</v>
      </c>
    </row>
    <row r="19" spans="1:6" ht="45" x14ac:dyDescent="0.25">
      <c r="A19" s="32">
        <v>2631</v>
      </c>
      <c r="B19" s="37" t="s">
        <v>40</v>
      </c>
      <c r="C19" s="34">
        <v>270</v>
      </c>
      <c r="D19" s="32" t="s">
        <v>12</v>
      </c>
      <c r="E19" s="6"/>
      <c r="F19" s="6">
        <f>E19*C19</f>
        <v>0</v>
      </c>
    </row>
    <row r="20" spans="1:6" ht="30" x14ac:dyDescent="0.25">
      <c r="A20" s="7">
        <v>2642</v>
      </c>
      <c r="B20" s="38" t="s">
        <v>41</v>
      </c>
      <c r="C20" s="15">
        <v>110</v>
      </c>
      <c r="D20" s="7" t="s">
        <v>18</v>
      </c>
      <c r="E20" s="8"/>
      <c r="F20" s="8">
        <f t="shared" ref="F20:F21" si="2">E20*C20</f>
        <v>0</v>
      </c>
    </row>
    <row r="21" spans="1:6" ht="30" x14ac:dyDescent="0.25">
      <c r="A21" s="32" t="s">
        <v>27</v>
      </c>
      <c r="B21" s="37" t="s">
        <v>77</v>
      </c>
      <c r="C21" s="34">
        <v>127.7</v>
      </c>
      <c r="D21" s="32" t="s">
        <v>18</v>
      </c>
      <c r="E21" s="6"/>
      <c r="F21" s="6">
        <f t="shared" si="2"/>
        <v>0</v>
      </c>
    </row>
    <row r="22" spans="1:6" ht="15.75" x14ac:dyDescent="0.25">
      <c r="A22" s="62" t="s">
        <v>42</v>
      </c>
      <c r="B22" s="62"/>
      <c r="C22" s="62"/>
      <c r="D22" s="62"/>
      <c r="E22" s="62"/>
      <c r="F22" s="62"/>
    </row>
    <row r="23" spans="1:6" ht="15.75" x14ac:dyDescent="0.25">
      <c r="A23" s="52" t="s">
        <v>43</v>
      </c>
      <c r="B23" s="53"/>
      <c r="C23" s="53"/>
      <c r="D23" s="53"/>
      <c r="E23" s="53"/>
      <c r="F23" s="54"/>
    </row>
    <row r="24" spans="1:6" x14ac:dyDescent="0.25">
      <c r="A24" s="7">
        <v>3101</v>
      </c>
      <c r="B24" s="38" t="s">
        <v>44</v>
      </c>
      <c r="C24" s="15">
        <v>4410</v>
      </c>
      <c r="D24" s="7" t="s">
        <v>12</v>
      </c>
      <c r="E24" s="8"/>
      <c r="F24" s="8">
        <f t="shared" ref="F24:F28" si="3">E24*C24</f>
        <v>0</v>
      </c>
    </row>
    <row r="25" spans="1:6" ht="30" x14ac:dyDescent="0.25">
      <c r="A25" s="32" t="s">
        <v>83</v>
      </c>
      <c r="B25" s="37" t="s">
        <v>85</v>
      </c>
      <c r="C25" s="34">
        <v>298</v>
      </c>
      <c r="D25" s="32" t="s">
        <v>18</v>
      </c>
      <c r="E25" s="6"/>
      <c r="F25" s="6">
        <f t="shared" si="3"/>
        <v>0</v>
      </c>
    </row>
    <row r="26" spans="1:6" ht="30" x14ac:dyDescent="0.25">
      <c r="A26" s="7">
        <v>3104</v>
      </c>
      <c r="B26" s="38" t="s">
        <v>45</v>
      </c>
      <c r="C26" s="15">
        <v>2114</v>
      </c>
      <c r="D26" s="7" t="s">
        <v>12</v>
      </c>
      <c r="E26" s="8"/>
      <c r="F26" s="8">
        <f t="shared" si="3"/>
        <v>0</v>
      </c>
    </row>
    <row r="27" spans="1:6" ht="45" x14ac:dyDescent="0.25">
      <c r="A27" s="32" t="s">
        <v>98</v>
      </c>
      <c r="B27" s="37" t="s">
        <v>97</v>
      </c>
      <c r="C27" s="34">
        <v>9</v>
      </c>
      <c r="D27" s="32" t="s">
        <v>18</v>
      </c>
      <c r="E27" s="6"/>
      <c r="F27" s="6">
        <f t="shared" si="3"/>
        <v>0</v>
      </c>
    </row>
    <row r="28" spans="1:6" ht="45" x14ac:dyDescent="0.25">
      <c r="A28" s="7" t="s">
        <v>99</v>
      </c>
      <c r="B28" s="38" t="s">
        <v>100</v>
      </c>
      <c r="C28" s="15">
        <v>44</v>
      </c>
      <c r="D28" s="7" t="s">
        <v>18</v>
      </c>
      <c r="E28" s="8"/>
      <c r="F28" s="8">
        <f t="shared" si="3"/>
        <v>0</v>
      </c>
    </row>
    <row r="29" spans="1:6" ht="15.75" x14ac:dyDescent="0.25">
      <c r="A29" s="52" t="s">
        <v>46</v>
      </c>
      <c r="B29" s="53"/>
      <c r="C29" s="53"/>
      <c r="D29" s="53"/>
      <c r="E29" s="53"/>
      <c r="F29" s="54"/>
    </row>
    <row r="30" spans="1:6" x14ac:dyDescent="0.25">
      <c r="A30" s="7">
        <v>3201</v>
      </c>
      <c r="B30" s="38" t="s">
        <v>47</v>
      </c>
      <c r="C30" s="15">
        <v>658</v>
      </c>
      <c r="D30" s="7" t="s">
        <v>18</v>
      </c>
      <c r="E30" s="8"/>
      <c r="F30" s="8">
        <f t="shared" ref="F30:F32" si="4">E30*C30</f>
        <v>0</v>
      </c>
    </row>
    <row r="31" spans="1:6" ht="30" x14ac:dyDescent="0.25">
      <c r="A31" s="32" t="s">
        <v>88</v>
      </c>
      <c r="B31" s="37" t="s">
        <v>78</v>
      </c>
      <c r="C31" s="34">
        <v>40</v>
      </c>
      <c r="D31" s="32" t="s">
        <v>18</v>
      </c>
      <c r="E31" s="6"/>
      <c r="F31" s="6">
        <f t="shared" si="4"/>
        <v>0</v>
      </c>
    </row>
    <row r="32" spans="1:6" ht="45" x14ac:dyDescent="0.25">
      <c r="A32" s="7" t="s">
        <v>114</v>
      </c>
      <c r="B32" s="38" t="s">
        <v>115</v>
      </c>
      <c r="C32" s="15">
        <v>66</v>
      </c>
      <c r="D32" s="7" t="s">
        <v>18</v>
      </c>
      <c r="E32" s="8"/>
      <c r="F32" s="8">
        <f t="shared" si="4"/>
        <v>0</v>
      </c>
    </row>
    <row r="33" spans="1:8" ht="15.75" x14ac:dyDescent="0.25">
      <c r="A33" s="52" t="s">
        <v>65</v>
      </c>
      <c r="B33" s="53"/>
      <c r="C33" s="53"/>
      <c r="D33" s="53"/>
      <c r="E33" s="53"/>
      <c r="F33" s="54"/>
    </row>
    <row r="34" spans="1:8" ht="30" x14ac:dyDescent="0.25">
      <c r="A34" s="7">
        <v>3301</v>
      </c>
      <c r="B34" s="38" t="s">
        <v>66</v>
      </c>
      <c r="C34" s="15">
        <v>737</v>
      </c>
      <c r="D34" s="7" t="s">
        <v>18</v>
      </c>
      <c r="E34" s="8"/>
      <c r="F34" s="8">
        <f t="shared" ref="F34:F35" si="5">E34*C34</f>
        <v>0</v>
      </c>
    </row>
    <row r="35" spans="1:8" ht="45" x14ac:dyDescent="0.25">
      <c r="A35" s="32">
        <v>3302</v>
      </c>
      <c r="B35" s="37" t="s">
        <v>67</v>
      </c>
      <c r="C35" s="34">
        <v>26</v>
      </c>
      <c r="D35" s="32" t="s">
        <v>18</v>
      </c>
      <c r="E35" s="6"/>
      <c r="F35" s="6">
        <f t="shared" si="5"/>
        <v>0</v>
      </c>
    </row>
    <row r="36" spans="1:8" ht="15.75" x14ac:dyDescent="0.25">
      <c r="A36" s="55" t="s">
        <v>48</v>
      </c>
      <c r="B36" s="56"/>
      <c r="C36" s="56"/>
      <c r="D36" s="56"/>
      <c r="E36" s="56"/>
      <c r="F36" s="57"/>
    </row>
    <row r="37" spans="1:8" ht="30" x14ac:dyDescent="0.25">
      <c r="A37" s="32" t="s">
        <v>89</v>
      </c>
      <c r="B37" s="37" t="s">
        <v>81</v>
      </c>
      <c r="C37" s="34">
        <v>2921</v>
      </c>
      <c r="D37" s="32" t="s">
        <v>12</v>
      </c>
      <c r="E37" s="6"/>
      <c r="F37" s="6">
        <f>E37*C37</f>
        <v>0</v>
      </c>
    </row>
    <row r="38" spans="1:8" ht="60" x14ac:dyDescent="0.25">
      <c r="A38" s="7" t="s">
        <v>142</v>
      </c>
      <c r="B38" s="38" t="s">
        <v>141</v>
      </c>
      <c r="C38" s="15">
        <v>40.5</v>
      </c>
      <c r="D38" s="7" t="s">
        <v>12</v>
      </c>
      <c r="E38" s="8"/>
      <c r="F38" s="8">
        <f>E38*C38</f>
        <v>0</v>
      </c>
    </row>
    <row r="39" spans="1:8" s="26" customFormat="1" ht="30" x14ac:dyDescent="0.25">
      <c r="A39" s="32" t="s">
        <v>94</v>
      </c>
      <c r="B39" s="37" t="s">
        <v>95</v>
      </c>
      <c r="C39" s="34">
        <v>53</v>
      </c>
      <c r="D39" s="32" t="s">
        <v>18</v>
      </c>
      <c r="E39" s="6"/>
      <c r="F39" s="6">
        <f>E39*C39</f>
        <v>0</v>
      </c>
      <c r="G39" s="25"/>
      <c r="H39" s="25"/>
    </row>
    <row r="40" spans="1:8" ht="15.75" x14ac:dyDescent="0.25">
      <c r="A40" s="55" t="s">
        <v>58</v>
      </c>
      <c r="B40" s="56"/>
      <c r="C40" s="56"/>
      <c r="D40" s="56"/>
      <c r="E40" s="56"/>
      <c r="F40" s="57"/>
    </row>
    <row r="41" spans="1:8" x14ac:dyDescent="0.25">
      <c r="A41" s="32">
        <v>4102</v>
      </c>
      <c r="B41" s="37" t="s">
        <v>60</v>
      </c>
      <c r="C41" s="34">
        <v>52</v>
      </c>
      <c r="D41" s="32" t="s">
        <v>18</v>
      </c>
      <c r="E41" s="6"/>
      <c r="F41" s="6">
        <f>E41*C41</f>
        <v>0</v>
      </c>
    </row>
    <row r="42" spans="1:8" ht="45" x14ac:dyDescent="0.25">
      <c r="A42" s="7">
        <v>4107</v>
      </c>
      <c r="B42" s="38" t="s">
        <v>61</v>
      </c>
      <c r="C42" s="15">
        <v>409</v>
      </c>
      <c r="D42" s="7" t="s">
        <v>18</v>
      </c>
      <c r="E42" s="8"/>
      <c r="F42" s="8">
        <f>E42*C42</f>
        <v>0</v>
      </c>
    </row>
    <row r="43" spans="1:8" ht="15.75" x14ac:dyDescent="0.25">
      <c r="A43" s="52" t="s">
        <v>59</v>
      </c>
      <c r="B43" s="53"/>
      <c r="C43" s="53"/>
      <c r="D43" s="53"/>
      <c r="E43" s="53"/>
      <c r="F43" s="54"/>
    </row>
    <row r="44" spans="1:8" ht="30" x14ac:dyDescent="0.25">
      <c r="A44" s="7">
        <v>4211</v>
      </c>
      <c r="B44" s="38" t="s">
        <v>119</v>
      </c>
      <c r="C44" s="15">
        <v>2921</v>
      </c>
      <c r="D44" s="7" t="s">
        <v>12</v>
      </c>
      <c r="E44" s="8"/>
      <c r="F44" s="8">
        <f>E44*C44</f>
        <v>0</v>
      </c>
    </row>
    <row r="45" spans="1:8" ht="30" x14ac:dyDescent="0.25">
      <c r="A45" s="32">
        <v>4221</v>
      </c>
      <c r="B45" s="37" t="s">
        <v>62</v>
      </c>
      <c r="C45" s="34">
        <v>31.2</v>
      </c>
      <c r="D45" s="32" t="s">
        <v>64</v>
      </c>
      <c r="E45" s="6"/>
      <c r="F45" s="6">
        <f t="shared" ref="F45:F46" si="6">E45*C45</f>
        <v>0</v>
      </c>
    </row>
    <row r="46" spans="1:8" x14ac:dyDescent="0.25">
      <c r="A46" s="7">
        <v>4231</v>
      </c>
      <c r="B46" s="38" t="s">
        <v>63</v>
      </c>
      <c r="C46" s="15">
        <v>2921</v>
      </c>
      <c r="D46" s="7" t="s">
        <v>12</v>
      </c>
      <c r="E46" s="8"/>
      <c r="F46" s="8">
        <f t="shared" si="6"/>
        <v>0</v>
      </c>
    </row>
    <row r="47" spans="1:8" ht="15.75" x14ac:dyDescent="0.25">
      <c r="A47" s="52" t="s">
        <v>55</v>
      </c>
      <c r="B47" s="53"/>
      <c r="C47" s="53"/>
      <c r="D47" s="53"/>
      <c r="E47" s="53"/>
      <c r="F47" s="54"/>
    </row>
    <row r="48" spans="1:8" x14ac:dyDescent="0.25">
      <c r="A48" s="7">
        <v>6111</v>
      </c>
      <c r="B48" s="38" t="s">
        <v>56</v>
      </c>
      <c r="C48" s="15">
        <v>24</v>
      </c>
      <c r="D48" s="7" t="s">
        <v>17</v>
      </c>
      <c r="E48" s="8"/>
      <c r="F48" s="8">
        <f>E48*C48</f>
        <v>0</v>
      </c>
    </row>
    <row r="49" spans="1:6" x14ac:dyDescent="0.25">
      <c r="A49" s="32">
        <v>6112</v>
      </c>
      <c r="B49" s="37" t="s">
        <v>57</v>
      </c>
      <c r="C49" s="34">
        <v>10</v>
      </c>
      <c r="D49" s="32" t="s">
        <v>17</v>
      </c>
      <c r="E49" s="6"/>
      <c r="F49" s="6">
        <f>E49*C49</f>
        <v>0</v>
      </c>
    </row>
    <row r="50" spans="1:6" ht="30" x14ac:dyDescent="0.25">
      <c r="A50" s="7">
        <v>6120</v>
      </c>
      <c r="B50" s="38" t="s">
        <v>96</v>
      </c>
      <c r="C50" s="15">
        <v>1</v>
      </c>
      <c r="D50" s="7" t="s">
        <v>4</v>
      </c>
      <c r="E50" s="8"/>
      <c r="F50" s="8">
        <f>E50*C50</f>
        <v>0</v>
      </c>
    </row>
    <row r="51" spans="1:6" ht="30" x14ac:dyDescent="0.25">
      <c r="A51" s="32">
        <v>6101</v>
      </c>
      <c r="B51" s="37" t="s">
        <v>143</v>
      </c>
      <c r="C51" s="34">
        <v>1</v>
      </c>
      <c r="D51" s="32" t="s">
        <v>4</v>
      </c>
      <c r="E51" s="6"/>
      <c r="F51" s="6">
        <f>E51*C51</f>
        <v>0</v>
      </c>
    </row>
    <row r="52" spans="1:6" ht="15.75" x14ac:dyDescent="0.25">
      <c r="A52" s="55" t="s">
        <v>52</v>
      </c>
      <c r="B52" s="56"/>
      <c r="C52" s="56"/>
      <c r="D52" s="56"/>
      <c r="E52" s="56"/>
      <c r="F52" s="57"/>
    </row>
    <row r="53" spans="1:6" x14ac:dyDescent="0.25">
      <c r="A53" s="32">
        <v>6301</v>
      </c>
      <c r="B53" s="37" t="s">
        <v>70</v>
      </c>
      <c r="C53" s="34">
        <v>36</v>
      </c>
      <c r="D53" s="32" t="s">
        <v>19</v>
      </c>
      <c r="E53" s="6"/>
      <c r="F53" s="6">
        <f>E53*C53</f>
        <v>0</v>
      </c>
    </row>
    <row r="54" spans="1:6" x14ac:dyDescent="0.25">
      <c r="A54" s="7">
        <v>6302</v>
      </c>
      <c r="B54" s="38" t="s">
        <v>54</v>
      </c>
      <c r="C54" s="15">
        <v>36</v>
      </c>
      <c r="D54" s="7" t="s">
        <v>19</v>
      </c>
      <c r="E54" s="8"/>
      <c r="F54" s="8">
        <f>E54*C54</f>
        <v>0</v>
      </c>
    </row>
    <row r="55" spans="1:6" ht="15.75" x14ac:dyDescent="0.25">
      <c r="A55" s="52" t="s">
        <v>101</v>
      </c>
      <c r="B55" s="53"/>
      <c r="C55" s="53"/>
      <c r="D55" s="53"/>
      <c r="E55" s="53"/>
      <c r="F55" s="54"/>
    </row>
    <row r="56" spans="1:6" ht="30" x14ac:dyDescent="0.25">
      <c r="A56" s="7" t="s">
        <v>123</v>
      </c>
      <c r="B56" s="38" t="s">
        <v>125</v>
      </c>
      <c r="C56" s="15">
        <v>2</v>
      </c>
      <c r="D56" s="7" t="s">
        <v>17</v>
      </c>
      <c r="E56" s="8"/>
      <c r="F56" s="8">
        <f>E56*C56</f>
        <v>0</v>
      </c>
    </row>
    <row r="57" spans="1:6" ht="15.75" x14ac:dyDescent="0.25">
      <c r="E57" s="21" t="s">
        <v>20</v>
      </c>
      <c r="F57" s="21">
        <f>F56+SUM(F53:F54)+SUM(F48:F51)+SUM(F44:F46)+SUM(F41:F42)+SUM(F37:F39)+SUM(F34:F35)+SUM(F30:F32)+SUM(F24:F28)+SUM(F18:F21)+SUM(F15:F16)+F13+F10+F8+F6+F4</f>
        <v>0</v>
      </c>
    </row>
  </sheetData>
  <mergeCells count="19">
    <mergeCell ref="A1:F1"/>
    <mergeCell ref="A3:F3"/>
    <mergeCell ref="A5:F5"/>
    <mergeCell ref="A7:F7"/>
    <mergeCell ref="A9:F9"/>
    <mergeCell ref="A11:F11"/>
    <mergeCell ref="A12:F12"/>
    <mergeCell ref="A14:F14"/>
    <mergeCell ref="A17:F17"/>
    <mergeCell ref="A22:F22"/>
    <mergeCell ref="A43:F43"/>
    <mergeCell ref="A47:F47"/>
    <mergeCell ref="A52:F52"/>
    <mergeCell ref="A55:F55"/>
    <mergeCell ref="A23:F23"/>
    <mergeCell ref="A29:F29"/>
    <mergeCell ref="A33:F33"/>
    <mergeCell ref="A36:F36"/>
    <mergeCell ref="A40:F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832D-188F-43BF-99DE-A680D2239AF5}">
  <dimension ref="A1:H59"/>
  <sheetViews>
    <sheetView topLeftCell="A42" workbookViewId="0">
      <selection sqref="A1:XFD1048576"/>
    </sheetView>
  </sheetViews>
  <sheetFormatPr defaultRowHeight="15" x14ac:dyDescent="0.25"/>
  <cols>
    <col min="1" max="1" width="15.42578125" style="2" customWidth="1"/>
    <col min="2" max="2" width="51.140625" style="40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4.5" customHeight="1" x14ac:dyDescent="0.25">
      <c r="A1" s="59" t="s">
        <v>144</v>
      </c>
      <c r="B1" s="60"/>
      <c r="C1" s="60"/>
      <c r="D1" s="60"/>
      <c r="E1" s="60"/>
      <c r="F1" s="61"/>
    </row>
    <row r="2" spans="1:6" ht="31.5" x14ac:dyDescent="0.25">
      <c r="A2" s="9" t="s">
        <v>0</v>
      </c>
      <c r="B2" s="39" t="s">
        <v>1</v>
      </c>
      <c r="C2" s="17" t="s">
        <v>2</v>
      </c>
      <c r="D2" s="18" t="s">
        <v>7</v>
      </c>
      <c r="E2" s="19" t="s">
        <v>14</v>
      </c>
      <c r="F2" s="19" t="s">
        <v>15</v>
      </c>
    </row>
    <row r="3" spans="1:6" ht="15.75" x14ac:dyDescent="0.25">
      <c r="A3" s="58" t="s">
        <v>6</v>
      </c>
      <c r="B3" s="58"/>
      <c r="C3" s="58"/>
      <c r="D3" s="58"/>
      <c r="E3" s="58"/>
      <c r="F3" s="58"/>
    </row>
    <row r="4" spans="1:6" x14ac:dyDescent="0.25">
      <c r="A4" s="7">
        <v>1201</v>
      </c>
      <c r="B4" s="41" t="s">
        <v>5</v>
      </c>
      <c r="C4" s="15">
        <v>1</v>
      </c>
      <c r="D4" s="7" t="s">
        <v>4</v>
      </c>
      <c r="E4" s="8"/>
      <c r="F4" s="8">
        <f>E4*C4</f>
        <v>0</v>
      </c>
    </row>
    <row r="5" spans="1:6" ht="15.75" x14ac:dyDescent="0.25">
      <c r="A5" s="58" t="s">
        <v>8</v>
      </c>
      <c r="B5" s="58"/>
      <c r="C5" s="58"/>
      <c r="D5" s="58"/>
      <c r="E5" s="58"/>
      <c r="F5" s="58"/>
    </row>
    <row r="6" spans="1:6" x14ac:dyDescent="0.25">
      <c r="A6" s="7">
        <v>1101</v>
      </c>
      <c r="B6" s="41" t="s">
        <v>8</v>
      </c>
      <c r="C6" s="15">
        <v>1</v>
      </c>
      <c r="D6" s="7" t="s">
        <v>4</v>
      </c>
      <c r="E6" s="8"/>
      <c r="F6" s="8">
        <f>E6*C6</f>
        <v>0</v>
      </c>
    </row>
    <row r="7" spans="1:6" ht="15.75" x14ac:dyDescent="0.25">
      <c r="A7" s="58" t="s">
        <v>49</v>
      </c>
      <c r="B7" s="58"/>
      <c r="C7" s="58"/>
      <c r="D7" s="58"/>
      <c r="E7" s="58"/>
      <c r="F7" s="58"/>
    </row>
    <row r="8" spans="1:6" x14ac:dyDescent="0.25">
      <c r="A8" s="7">
        <v>1316</v>
      </c>
      <c r="B8" s="41" t="s">
        <v>50</v>
      </c>
      <c r="C8" s="15">
        <v>1</v>
      </c>
      <c r="D8" s="7" t="s">
        <v>4</v>
      </c>
      <c r="E8" s="8"/>
      <c r="F8" s="8">
        <f>E8*C8</f>
        <v>0</v>
      </c>
    </row>
    <row r="9" spans="1:6" ht="15.75" x14ac:dyDescent="0.25">
      <c r="A9" s="58" t="s">
        <v>51</v>
      </c>
      <c r="B9" s="58"/>
      <c r="C9" s="58"/>
      <c r="D9" s="58"/>
      <c r="E9" s="58"/>
      <c r="F9" s="58"/>
    </row>
    <row r="10" spans="1:6" x14ac:dyDescent="0.25">
      <c r="A10" s="7">
        <v>9131</v>
      </c>
      <c r="B10" s="38" t="s">
        <v>21</v>
      </c>
      <c r="C10" s="15">
        <v>1</v>
      </c>
      <c r="D10" s="7" t="s">
        <v>4</v>
      </c>
      <c r="E10" s="8"/>
      <c r="F10" s="8">
        <f>E10*C10</f>
        <v>0</v>
      </c>
    </row>
    <row r="11" spans="1:6" ht="15.75" x14ac:dyDescent="0.25">
      <c r="A11" s="58" t="s">
        <v>37</v>
      </c>
      <c r="B11" s="58"/>
      <c r="C11" s="58"/>
      <c r="D11" s="58"/>
      <c r="E11" s="58"/>
      <c r="F11" s="58"/>
    </row>
    <row r="12" spans="1:6" ht="15.75" x14ac:dyDescent="0.25">
      <c r="A12" s="55" t="s">
        <v>111</v>
      </c>
      <c r="B12" s="56"/>
      <c r="C12" s="56"/>
      <c r="D12" s="56"/>
      <c r="E12" s="56"/>
      <c r="F12" s="57"/>
    </row>
    <row r="13" spans="1:6" ht="30" x14ac:dyDescent="0.25">
      <c r="A13" s="32">
        <v>2101</v>
      </c>
      <c r="B13" s="37" t="s">
        <v>145</v>
      </c>
      <c r="C13" s="32">
        <v>1</v>
      </c>
      <c r="D13" s="32" t="s">
        <v>4</v>
      </c>
      <c r="E13" s="35"/>
      <c r="F13" s="33">
        <f t="shared" ref="F13" si="0">E13*C13</f>
        <v>0</v>
      </c>
    </row>
    <row r="14" spans="1:6" ht="30" x14ac:dyDescent="0.25">
      <c r="A14" s="7">
        <v>2107</v>
      </c>
      <c r="B14" s="38" t="s">
        <v>113</v>
      </c>
      <c r="C14" s="7">
        <v>95</v>
      </c>
      <c r="D14" s="7" t="s">
        <v>12</v>
      </c>
      <c r="E14" s="36"/>
      <c r="F14" s="24">
        <f t="shared" ref="F14" si="1">E14*C14</f>
        <v>0</v>
      </c>
    </row>
    <row r="15" spans="1:6" ht="15.75" x14ac:dyDescent="0.25">
      <c r="A15" s="52" t="s">
        <v>38</v>
      </c>
      <c r="B15" s="53"/>
      <c r="C15" s="53"/>
      <c r="D15" s="53"/>
      <c r="E15" s="53"/>
      <c r="F15" s="54"/>
    </row>
    <row r="16" spans="1:6" ht="30" x14ac:dyDescent="0.25">
      <c r="A16" s="7">
        <v>2515</v>
      </c>
      <c r="B16" s="38" t="s">
        <v>68</v>
      </c>
      <c r="C16" s="7">
        <v>322</v>
      </c>
      <c r="D16" s="7" t="s">
        <v>12</v>
      </c>
      <c r="E16" s="36"/>
      <c r="F16" s="24">
        <f t="shared" ref="F16:F17" si="2">E16*C16</f>
        <v>0</v>
      </c>
    </row>
    <row r="17" spans="1:6" ht="45" x14ac:dyDescent="0.25">
      <c r="A17" s="32" t="s">
        <v>84</v>
      </c>
      <c r="B17" s="37" t="s">
        <v>69</v>
      </c>
      <c r="C17" s="32">
        <v>320</v>
      </c>
      <c r="D17" s="32" t="s">
        <v>12</v>
      </c>
      <c r="E17" s="35"/>
      <c r="F17" s="33">
        <f t="shared" si="2"/>
        <v>0</v>
      </c>
    </row>
    <row r="18" spans="1:6" ht="15.75" x14ac:dyDescent="0.25">
      <c r="A18" s="55" t="s">
        <v>39</v>
      </c>
      <c r="B18" s="56"/>
      <c r="C18" s="56"/>
      <c r="D18" s="56"/>
      <c r="E18" s="56"/>
      <c r="F18" s="57"/>
    </row>
    <row r="19" spans="1:6" ht="45" x14ac:dyDescent="0.25">
      <c r="A19" s="32">
        <v>2631</v>
      </c>
      <c r="B19" s="37" t="s">
        <v>40</v>
      </c>
      <c r="C19" s="34">
        <v>172</v>
      </c>
      <c r="D19" s="32" t="s">
        <v>12</v>
      </c>
      <c r="E19" s="6"/>
      <c r="F19" s="6">
        <f>E19*C19</f>
        <v>0</v>
      </c>
    </row>
    <row r="20" spans="1:6" ht="30" x14ac:dyDescent="0.25">
      <c r="A20" s="7">
        <v>2642</v>
      </c>
      <c r="B20" s="38" t="s">
        <v>41</v>
      </c>
      <c r="C20" s="15">
        <v>134.25</v>
      </c>
      <c r="D20" s="7" t="s">
        <v>18</v>
      </c>
      <c r="E20" s="8"/>
      <c r="F20" s="8">
        <f t="shared" ref="F20:F22" si="3">E20*C20</f>
        <v>0</v>
      </c>
    </row>
    <row r="21" spans="1:6" ht="30" x14ac:dyDescent="0.25">
      <c r="A21" s="32">
        <v>2646</v>
      </c>
      <c r="B21" s="37" t="s">
        <v>147</v>
      </c>
      <c r="C21" s="34">
        <v>29.2</v>
      </c>
      <c r="D21" s="32" t="s">
        <v>18</v>
      </c>
      <c r="E21" s="6"/>
      <c r="F21" s="6">
        <f t="shared" ref="F21" si="4">E21*C21</f>
        <v>0</v>
      </c>
    </row>
    <row r="22" spans="1:6" ht="30" x14ac:dyDescent="0.25">
      <c r="A22" s="7" t="s">
        <v>27</v>
      </c>
      <c r="B22" s="38" t="s">
        <v>77</v>
      </c>
      <c r="C22" s="15">
        <v>50.8</v>
      </c>
      <c r="D22" s="7" t="s">
        <v>18</v>
      </c>
      <c r="E22" s="8"/>
      <c r="F22" s="8">
        <f t="shared" si="3"/>
        <v>0</v>
      </c>
    </row>
    <row r="23" spans="1:6" ht="15.75" x14ac:dyDescent="0.25">
      <c r="A23" s="58" t="s">
        <v>42</v>
      </c>
      <c r="B23" s="58"/>
      <c r="C23" s="58"/>
      <c r="D23" s="58"/>
      <c r="E23" s="58"/>
      <c r="F23" s="58"/>
    </row>
    <row r="24" spans="1:6" ht="15.75" x14ac:dyDescent="0.25">
      <c r="A24" s="55" t="s">
        <v>43</v>
      </c>
      <c r="B24" s="56"/>
      <c r="C24" s="56"/>
      <c r="D24" s="56"/>
      <c r="E24" s="56"/>
      <c r="F24" s="57"/>
    </row>
    <row r="25" spans="1:6" x14ac:dyDescent="0.25">
      <c r="A25" s="32">
        <v>3101</v>
      </c>
      <c r="B25" s="37" t="s">
        <v>44</v>
      </c>
      <c r="C25" s="34">
        <v>1113</v>
      </c>
      <c r="D25" s="32" t="s">
        <v>12</v>
      </c>
      <c r="E25" s="6"/>
      <c r="F25" s="6">
        <f t="shared" ref="F25:F29" si="5">E25*C25</f>
        <v>0</v>
      </c>
    </row>
    <row r="26" spans="1:6" ht="30" x14ac:dyDescent="0.25">
      <c r="A26" s="7" t="s">
        <v>83</v>
      </c>
      <c r="B26" s="38" t="s">
        <v>85</v>
      </c>
      <c r="C26" s="15">
        <v>76</v>
      </c>
      <c r="D26" s="7" t="s">
        <v>18</v>
      </c>
      <c r="E26" s="8"/>
      <c r="F26" s="8">
        <f t="shared" si="5"/>
        <v>0</v>
      </c>
    </row>
    <row r="27" spans="1:6" ht="30" x14ac:dyDescent="0.25">
      <c r="A27" s="32">
        <v>3104</v>
      </c>
      <c r="B27" s="37" t="s">
        <v>45</v>
      </c>
      <c r="C27" s="34">
        <v>151</v>
      </c>
      <c r="D27" s="32" t="s">
        <v>12</v>
      </c>
      <c r="E27" s="6"/>
      <c r="F27" s="6">
        <f t="shared" si="5"/>
        <v>0</v>
      </c>
    </row>
    <row r="28" spans="1:6" ht="45" x14ac:dyDescent="0.25">
      <c r="A28" s="7" t="s">
        <v>98</v>
      </c>
      <c r="B28" s="38" t="s">
        <v>97</v>
      </c>
      <c r="C28" s="15">
        <v>20</v>
      </c>
      <c r="D28" s="7" t="s">
        <v>18</v>
      </c>
      <c r="E28" s="8"/>
      <c r="F28" s="8">
        <f t="shared" si="5"/>
        <v>0</v>
      </c>
    </row>
    <row r="29" spans="1:6" ht="45" x14ac:dyDescent="0.25">
      <c r="A29" s="32" t="s">
        <v>99</v>
      </c>
      <c r="B29" s="37" t="s">
        <v>100</v>
      </c>
      <c r="C29" s="34">
        <v>20</v>
      </c>
      <c r="D29" s="32" t="s">
        <v>18</v>
      </c>
      <c r="E29" s="6"/>
      <c r="F29" s="6">
        <f t="shared" si="5"/>
        <v>0</v>
      </c>
    </row>
    <row r="30" spans="1:6" ht="15.75" x14ac:dyDescent="0.25">
      <c r="A30" s="55" t="s">
        <v>46</v>
      </c>
      <c r="B30" s="56"/>
      <c r="C30" s="56"/>
      <c r="D30" s="56"/>
      <c r="E30" s="56"/>
      <c r="F30" s="57"/>
    </row>
    <row r="31" spans="1:6" x14ac:dyDescent="0.25">
      <c r="A31" s="32">
        <v>3201</v>
      </c>
      <c r="B31" s="37" t="s">
        <v>47</v>
      </c>
      <c r="C31" s="34">
        <v>955</v>
      </c>
      <c r="D31" s="32" t="s">
        <v>18</v>
      </c>
      <c r="E31" s="6"/>
      <c r="F31" s="6">
        <f t="shared" ref="F31:F33" si="6">E31*C31</f>
        <v>0</v>
      </c>
    </row>
    <row r="32" spans="1:6" ht="30" x14ac:dyDescent="0.25">
      <c r="A32" s="7" t="s">
        <v>88</v>
      </c>
      <c r="B32" s="38" t="s">
        <v>78</v>
      </c>
      <c r="C32" s="15">
        <v>21</v>
      </c>
      <c r="D32" s="7" t="s">
        <v>18</v>
      </c>
      <c r="E32" s="8"/>
      <c r="F32" s="8">
        <f t="shared" si="6"/>
        <v>0</v>
      </c>
    </row>
    <row r="33" spans="1:8" ht="45" x14ac:dyDescent="0.25">
      <c r="A33" s="32" t="s">
        <v>114</v>
      </c>
      <c r="B33" s="37" t="s">
        <v>115</v>
      </c>
      <c r="C33" s="34">
        <v>95</v>
      </c>
      <c r="D33" s="32" t="s">
        <v>18</v>
      </c>
      <c r="E33" s="6"/>
      <c r="F33" s="6">
        <f t="shared" si="6"/>
        <v>0</v>
      </c>
    </row>
    <row r="34" spans="1:8" ht="15.75" x14ac:dyDescent="0.25">
      <c r="A34" s="55" t="s">
        <v>65</v>
      </c>
      <c r="B34" s="56"/>
      <c r="C34" s="56"/>
      <c r="D34" s="56"/>
      <c r="E34" s="56"/>
      <c r="F34" s="57"/>
    </row>
    <row r="35" spans="1:8" ht="30" x14ac:dyDescent="0.25">
      <c r="A35" s="32">
        <v>3301</v>
      </c>
      <c r="B35" s="37" t="s">
        <v>66</v>
      </c>
      <c r="C35" s="34">
        <v>47</v>
      </c>
      <c r="D35" s="32" t="s">
        <v>18</v>
      </c>
      <c r="E35" s="6"/>
      <c r="F35" s="6">
        <f t="shared" ref="F35:F36" si="7">E35*C35</f>
        <v>0</v>
      </c>
    </row>
    <row r="36" spans="1:8" ht="45" x14ac:dyDescent="0.25">
      <c r="A36" s="7">
        <v>3302</v>
      </c>
      <c r="B36" s="38" t="s">
        <v>67</v>
      </c>
      <c r="C36" s="15">
        <v>14</v>
      </c>
      <c r="D36" s="7" t="s">
        <v>18</v>
      </c>
      <c r="E36" s="8"/>
      <c r="F36" s="8">
        <f t="shared" si="7"/>
        <v>0</v>
      </c>
    </row>
    <row r="37" spans="1:8" ht="15.75" x14ac:dyDescent="0.25">
      <c r="A37" s="52" t="s">
        <v>48</v>
      </c>
      <c r="B37" s="53"/>
      <c r="C37" s="53"/>
      <c r="D37" s="53"/>
      <c r="E37" s="53"/>
      <c r="F37" s="54"/>
    </row>
    <row r="38" spans="1:8" ht="30" x14ac:dyDescent="0.25">
      <c r="A38" s="7" t="s">
        <v>89</v>
      </c>
      <c r="B38" s="38" t="s">
        <v>81</v>
      </c>
      <c r="C38" s="15">
        <v>1318</v>
      </c>
      <c r="D38" s="7" t="s">
        <v>12</v>
      </c>
      <c r="E38" s="8"/>
      <c r="F38" s="8">
        <f>E38*C38</f>
        <v>0</v>
      </c>
    </row>
    <row r="39" spans="1:8" ht="30" x14ac:dyDescent="0.25">
      <c r="A39" s="32">
        <v>3403</v>
      </c>
      <c r="B39" s="37" t="s">
        <v>148</v>
      </c>
      <c r="C39" s="34">
        <v>25.8</v>
      </c>
      <c r="D39" s="32" t="s">
        <v>12</v>
      </c>
      <c r="E39" s="6"/>
      <c r="F39" s="6">
        <f>E39*C39</f>
        <v>0</v>
      </c>
    </row>
    <row r="40" spans="1:8" s="26" customFormat="1" ht="30" x14ac:dyDescent="0.25">
      <c r="A40" s="7" t="s">
        <v>94</v>
      </c>
      <c r="B40" s="38" t="s">
        <v>95</v>
      </c>
      <c r="C40" s="15">
        <v>39.5</v>
      </c>
      <c r="D40" s="7" t="s">
        <v>18</v>
      </c>
      <c r="E40" s="8"/>
      <c r="F40" s="8">
        <f>E40*C40</f>
        <v>0</v>
      </c>
      <c r="G40" s="25"/>
      <c r="H40" s="25"/>
    </row>
    <row r="41" spans="1:8" s="26" customFormat="1" ht="45" x14ac:dyDescent="0.25">
      <c r="A41" s="32" t="s">
        <v>150</v>
      </c>
      <c r="B41" s="37" t="s">
        <v>151</v>
      </c>
      <c r="C41" s="34">
        <v>10</v>
      </c>
      <c r="D41" s="32" t="s">
        <v>18</v>
      </c>
      <c r="E41" s="6"/>
      <c r="F41" s="6">
        <f>E41*C41</f>
        <v>0</v>
      </c>
      <c r="G41" s="25"/>
      <c r="H41" s="25"/>
    </row>
    <row r="42" spans="1:8" ht="15.75" x14ac:dyDescent="0.25">
      <c r="A42" s="55" t="s">
        <v>58</v>
      </c>
      <c r="B42" s="56"/>
      <c r="C42" s="56"/>
      <c r="D42" s="56"/>
      <c r="E42" s="56"/>
      <c r="F42" s="57"/>
    </row>
    <row r="43" spans="1:8" x14ac:dyDescent="0.25">
      <c r="A43" s="32">
        <v>4102</v>
      </c>
      <c r="B43" s="37" t="s">
        <v>60</v>
      </c>
      <c r="C43" s="34">
        <v>34.4</v>
      </c>
      <c r="D43" s="32" t="s">
        <v>18</v>
      </c>
      <c r="E43" s="6"/>
      <c r="F43" s="6">
        <f>E43*C43</f>
        <v>0</v>
      </c>
    </row>
    <row r="44" spans="1:8" ht="45" x14ac:dyDescent="0.25">
      <c r="A44" s="7">
        <v>4107</v>
      </c>
      <c r="B44" s="38" t="s">
        <v>61</v>
      </c>
      <c r="C44" s="15">
        <v>236.7</v>
      </c>
      <c r="D44" s="7" t="s">
        <v>18</v>
      </c>
      <c r="E44" s="8"/>
      <c r="F44" s="8">
        <f>E44*C44</f>
        <v>0</v>
      </c>
    </row>
    <row r="45" spans="1:8" ht="15.75" x14ac:dyDescent="0.25">
      <c r="A45" s="52" t="s">
        <v>59</v>
      </c>
      <c r="B45" s="53"/>
      <c r="C45" s="53"/>
      <c r="D45" s="53"/>
      <c r="E45" s="53"/>
      <c r="F45" s="54"/>
    </row>
    <row r="46" spans="1:8" ht="30" x14ac:dyDescent="0.25">
      <c r="A46" s="7">
        <v>4211</v>
      </c>
      <c r="B46" s="38" t="s">
        <v>119</v>
      </c>
      <c r="C46" s="15">
        <v>579</v>
      </c>
      <c r="D46" s="7" t="s">
        <v>12</v>
      </c>
      <c r="E46" s="8"/>
      <c r="F46" s="8">
        <f>E46*C46</f>
        <v>0</v>
      </c>
    </row>
    <row r="47" spans="1:8" ht="30" x14ac:dyDescent="0.25">
      <c r="A47" s="32">
        <v>4221</v>
      </c>
      <c r="B47" s="37" t="s">
        <v>62</v>
      </c>
      <c r="C47" s="34">
        <v>6</v>
      </c>
      <c r="D47" s="32" t="s">
        <v>64</v>
      </c>
      <c r="E47" s="6"/>
      <c r="F47" s="6">
        <f t="shared" ref="F47:F48" si="8">E47*C47</f>
        <v>0</v>
      </c>
    </row>
    <row r="48" spans="1:8" x14ac:dyDescent="0.25">
      <c r="A48" s="7">
        <v>4231</v>
      </c>
      <c r="B48" s="38" t="s">
        <v>63</v>
      </c>
      <c r="C48" s="15">
        <v>579</v>
      </c>
      <c r="D48" s="7" t="s">
        <v>12</v>
      </c>
      <c r="E48" s="8"/>
      <c r="F48" s="8">
        <f t="shared" si="8"/>
        <v>0</v>
      </c>
    </row>
    <row r="49" spans="1:6" ht="15.75" x14ac:dyDescent="0.25">
      <c r="A49" s="52" t="s">
        <v>55</v>
      </c>
      <c r="B49" s="53"/>
      <c r="C49" s="53"/>
      <c r="D49" s="53"/>
      <c r="E49" s="53"/>
      <c r="F49" s="54"/>
    </row>
    <row r="50" spans="1:6" x14ac:dyDescent="0.25">
      <c r="A50" s="7">
        <v>6111</v>
      </c>
      <c r="B50" s="38" t="s">
        <v>56</v>
      </c>
      <c r="C50" s="15">
        <v>19</v>
      </c>
      <c r="D50" s="7" t="s">
        <v>17</v>
      </c>
      <c r="E50" s="8"/>
      <c r="F50" s="8">
        <f>E50*C50</f>
        <v>0</v>
      </c>
    </row>
    <row r="51" spans="1:6" x14ac:dyDescent="0.25">
      <c r="A51" s="32">
        <v>6112</v>
      </c>
      <c r="B51" s="37" t="s">
        <v>57</v>
      </c>
      <c r="C51" s="34">
        <v>6</v>
      </c>
      <c r="D51" s="32" t="s">
        <v>17</v>
      </c>
      <c r="E51" s="6"/>
      <c r="F51" s="6">
        <f>E51*C51</f>
        <v>0</v>
      </c>
    </row>
    <row r="52" spans="1:6" ht="30" x14ac:dyDescent="0.25">
      <c r="A52" s="7">
        <v>6120</v>
      </c>
      <c r="B52" s="38" t="s">
        <v>96</v>
      </c>
      <c r="C52" s="15">
        <v>1</v>
      </c>
      <c r="D52" s="7" t="s">
        <v>4</v>
      </c>
      <c r="E52" s="8"/>
      <c r="F52" s="8">
        <f>E52*C52</f>
        <v>0</v>
      </c>
    </row>
    <row r="53" spans="1:6" ht="30" x14ac:dyDescent="0.25">
      <c r="A53" s="32">
        <v>6101</v>
      </c>
      <c r="B53" s="37" t="s">
        <v>143</v>
      </c>
      <c r="C53" s="34">
        <v>1</v>
      </c>
      <c r="D53" s="32" t="s">
        <v>4</v>
      </c>
      <c r="E53" s="6"/>
      <c r="F53" s="6">
        <f>E53*C53</f>
        <v>0</v>
      </c>
    </row>
    <row r="54" spans="1:6" ht="15.75" x14ac:dyDescent="0.25">
      <c r="A54" s="55" t="s">
        <v>52</v>
      </c>
      <c r="B54" s="56"/>
      <c r="C54" s="56"/>
      <c r="D54" s="56"/>
      <c r="E54" s="56"/>
      <c r="F54" s="57"/>
    </row>
    <row r="55" spans="1:6" x14ac:dyDescent="0.25">
      <c r="A55" s="32">
        <v>6301</v>
      </c>
      <c r="B55" s="37" t="s">
        <v>70</v>
      </c>
      <c r="C55" s="34">
        <v>24</v>
      </c>
      <c r="D55" s="32" t="s">
        <v>19</v>
      </c>
      <c r="E55" s="6"/>
      <c r="F55" s="6">
        <f>E55*C55</f>
        <v>0</v>
      </c>
    </row>
    <row r="56" spans="1:6" x14ac:dyDescent="0.25">
      <c r="A56" s="7">
        <v>6302</v>
      </c>
      <c r="B56" s="38" t="s">
        <v>54</v>
      </c>
      <c r="C56" s="15">
        <v>24</v>
      </c>
      <c r="D56" s="7" t="s">
        <v>19</v>
      </c>
      <c r="E56" s="8"/>
      <c r="F56" s="8">
        <f>E56*C56</f>
        <v>0</v>
      </c>
    </row>
    <row r="57" spans="1:6" ht="15.75" x14ac:dyDescent="0.25">
      <c r="A57" s="52" t="s">
        <v>101</v>
      </c>
      <c r="B57" s="53"/>
      <c r="C57" s="53"/>
      <c r="D57" s="53"/>
      <c r="E57" s="53"/>
      <c r="F57" s="54"/>
    </row>
    <row r="58" spans="1:6" ht="30" x14ac:dyDescent="0.25">
      <c r="A58" s="7" t="s">
        <v>123</v>
      </c>
      <c r="B58" s="38" t="s">
        <v>125</v>
      </c>
      <c r="C58" s="15">
        <v>3</v>
      </c>
      <c r="D58" s="7" t="s">
        <v>17</v>
      </c>
      <c r="E58" s="8"/>
      <c r="F58" s="8">
        <f>E58*C58</f>
        <v>0</v>
      </c>
    </row>
    <row r="59" spans="1:6" ht="15.75" x14ac:dyDescent="0.25">
      <c r="E59" s="21" t="s">
        <v>20</v>
      </c>
      <c r="F59" s="21">
        <f>F58+SUM(F55:F56)+SUM(F50:F53)+SUM(F46:F48)+SUM(F43:F44)+SUM(F38:F41)+SUM(F35:F36)+SUM(F31:F33)+SUM(F25:F29)+SUM(F19:F22)+SUM(F16:F17)+SUM(F13:F14)+F10+F8+F6+F4</f>
        <v>0</v>
      </c>
    </row>
  </sheetData>
  <mergeCells count="19">
    <mergeCell ref="A1:F1"/>
    <mergeCell ref="A3:F3"/>
    <mergeCell ref="A5:F5"/>
    <mergeCell ref="A7:F7"/>
    <mergeCell ref="A9:F9"/>
    <mergeCell ref="A11:F11"/>
    <mergeCell ref="A12:F12"/>
    <mergeCell ref="A15:F15"/>
    <mergeCell ref="A18:F18"/>
    <mergeCell ref="A23:F23"/>
    <mergeCell ref="A45:F45"/>
    <mergeCell ref="A49:F49"/>
    <mergeCell ref="A54:F54"/>
    <mergeCell ref="A57:F57"/>
    <mergeCell ref="A24:F24"/>
    <mergeCell ref="A30:F30"/>
    <mergeCell ref="A34:F34"/>
    <mergeCell ref="A37:F37"/>
    <mergeCell ref="A42:F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0FDB0-317B-45EC-B942-929E1773A046}">
  <dimension ref="A1:H37"/>
  <sheetViews>
    <sheetView tabSelected="1" workbookViewId="0">
      <selection activeCell="B15" sqref="B15"/>
    </sheetView>
  </sheetViews>
  <sheetFormatPr defaultRowHeight="15" x14ac:dyDescent="0.25"/>
  <cols>
    <col min="1" max="1" width="15.42578125" style="2" customWidth="1"/>
    <col min="2" max="2" width="51.140625" style="40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4.5" customHeight="1" x14ac:dyDescent="0.25">
      <c r="A1" s="59" t="s">
        <v>32</v>
      </c>
      <c r="B1" s="60"/>
      <c r="C1" s="60"/>
      <c r="D1" s="60"/>
      <c r="E1" s="60"/>
      <c r="F1" s="61"/>
    </row>
    <row r="2" spans="1:6" ht="31.5" x14ac:dyDescent="0.25">
      <c r="A2" s="9" t="s">
        <v>0</v>
      </c>
      <c r="B2" s="39" t="s">
        <v>1</v>
      </c>
      <c r="C2" s="17" t="s">
        <v>2</v>
      </c>
      <c r="D2" s="18" t="s">
        <v>7</v>
      </c>
      <c r="E2" s="19" t="s">
        <v>14</v>
      </c>
      <c r="F2" s="19" t="s">
        <v>15</v>
      </c>
    </row>
    <row r="3" spans="1:6" ht="15.75" x14ac:dyDescent="0.25">
      <c r="A3" s="58" t="s">
        <v>6</v>
      </c>
      <c r="B3" s="58"/>
      <c r="C3" s="58"/>
      <c r="D3" s="58"/>
      <c r="E3" s="58"/>
      <c r="F3" s="58"/>
    </row>
    <row r="4" spans="1:6" x14ac:dyDescent="0.25">
      <c r="A4" s="7">
        <v>1201</v>
      </c>
      <c r="B4" s="41" t="s">
        <v>5</v>
      </c>
      <c r="C4" s="15">
        <v>1</v>
      </c>
      <c r="D4" s="7" t="s">
        <v>4</v>
      </c>
      <c r="E4" s="8"/>
      <c r="F4" s="8">
        <f>E4*C4</f>
        <v>0</v>
      </c>
    </row>
    <row r="5" spans="1:6" ht="15.75" x14ac:dyDescent="0.25">
      <c r="A5" s="58" t="s">
        <v>8</v>
      </c>
      <c r="B5" s="58"/>
      <c r="C5" s="58"/>
      <c r="D5" s="58"/>
      <c r="E5" s="58"/>
      <c r="F5" s="58"/>
    </row>
    <row r="6" spans="1:6" x14ac:dyDescent="0.25">
      <c r="A6" s="7">
        <v>1101</v>
      </c>
      <c r="B6" s="41" t="s">
        <v>8</v>
      </c>
      <c r="C6" s="15">
        <v>1</v>
      </c>
      <c r="D6" s="7" t="s">
        <v>4</v>
      </c>
      <c r="E6" s="8"/>
      <c r="F6" s="8">
        <f>E6*C6</f>
        <v>0</v>
      </c>
    </row>
    <row r="7" spans="1:6" ht="15.75" x14ac:dyDescent="0.25">
      <c r="A7" s="58" t="s">
        <v>49</v>
      </c>
      <c r="B7" s="58"/>
      <c r="C7" s="58"/>
      <c r="D7" s="58"/>
      <c r="E7" s="58"/>
      <c r="F7" s="58"/>
    </row>
    <row r="8" spans="1:6" x14ac:dyDescent="0.25">
      <c r="A8" s="7">
        <v>1316</v>
      </c>
      <c r="B8" s="41" t="s">
        <v>50</v>
      </c>
      <c r="C8" s="15">
        <v>1</v>
      </c>
      <c r="D8" s="7" t="s">
        <v>4</v>
      </c>
      <c r="E8" s="8"/>
      <c r="F8" s="8">
        <f>E8*C8</f>
        <v>0</v>
      </c>
    </row>
    <row r="9" spans="1:6" ht="15.75" x14ac:dyDescent="0.25">
      <c r="A9" s="58" t="s">
        <v>51</v>
      </c>
      <c r="B9" s="58"/>
      <c r="C9" s="58"/>
      <c r="D9" s="58"/>
      <c r="E9" s="58"/>
      <c r="F9" s="58"/>
    </row>
    <row r="10" spans="1:6" x14ac:dyDescent="0.25">
      <c r="A10" s="7">
        <v>9131</v>
      </c>
      <c r="B10" s="38" t="s">
        <v>21</v>
      </c>
      <c r="C10" s="15">
        <v>1</v>
      </c>
      <c r="D10" s="7" t="s">
        <v>4</v>
      </c>
      <c r="E10" s="8"/>
      <c r="F10" s="8">
        <f>E10*C10</f>
        <v>0</v>
      </c>
    </row>
    <row r="11" spans="1:6" ht="15.75" x14ac:dyDescent="0.25">
      <c r="A11" s="58" t="s">
        <v>37</v>
      </c>
      <c r="B11" s="58"/>
      <c r="C11" s="58"/>
      <c r="D11" s="58"/>
      <c r="E11" s="58"/>
      <c r="F11" s="58"/>
    </row>
    <row r="12" spans="1:6" ht="15.75" x14ac:dyDescent="0.25">
      <c r="A12" s="55" t="s">
        <v>38</v>
      </c>
      <c r="B12" s="56"/>
      <c r="C12" s="56"/>
      <c r="D12" s="56"/>
      <c r="E12" s="56"/>
      <c r="F12" s="57"/>
    </row>
    <row r="13" spans="1:6" ht="30" x14ac:dyDescent="0.25">
      <c r="A13" s="32">
        <v>2515</v>
      </c>
      <c r="B13" s="37" t="s">
        <v>153</v>
      </c>
      <c r="C13" s="32">
        <v>260</v>
      </c>
      <c r="D13" s="32" t="s">
        <v>12</v>
      </c>
      <c r="E13" s="35"/>
      <c r="F13" s="33">
        <f t="shared" ref="F13" si="0">E13*C13</f>
        <v>0</v>
      </c>
    </row>
    <row r="14" spans="1:6" ht="15.75" x14ac:dyDescent="0.25">
      <c r="A14" s="55" t="s">
        <v>39</v>
      </c>
      <c r="B14" s="56"/>
      <c r="C14" s="56"/>
      <c r="D14" s="56"/>
      <c r="E14" s="56"/>
      <c r="F14" s="57"/>
    </row>
    <row r="15" spans="1:6" ht="30" x14ac:dyDescent="0.25">
      <c r="A15" s="32">
        <v>2631</v>
      </c>
      <c r="B15" s="37" t="s">
        <v>177</v>
      </c>
      <c r="C15" s="34">
        <v>260</v>
      </c>
      <c r="D15" s="32" t="s">
        <v>12</v>
      </c>
      <c r="E15" s="6"/>
      <c r="F15" s="6">
        <f>E15*C15</f>
        <v>0</v>
      </c>
    </row>
    <row r="16" spans="1:6" ht="30" x14ac:dyDescent="0.25">
      <c r="A16" s="7">
        <v>2642</v>
      </c>
      <c r="B16" s="38" t="s">
        <v>152</v>
      </c>
      <c r="C16" s="15">
        <v>100</v>
      </c>
      <c r="D16" s="7" t="s">
        <v>18</v>
      </c>
      <c r="E16" s="8"/>
      <c r="F16" s="8">
        <f t="shared" ref="F16" si="1">E16*C16</f>
        <v>0</v>
      </c>
    </row>
    <row r="17" spans="1:8" ht="15.75" x14ac:dyDescent="0.25">
      <c r="A17" s="58" t="s">
        <v>42</v>
      </c>
      <c r="B17" s="58"/>
      <c r="C17" s="58"/>
      <c r="D17" s="58"/>
      <c r="E17" s="58"/>
      <c r="F17" s="58"/>
    </row>
    <row r="18" spans="1:8" ht="15.75" x14ac:dyDescent="0.25">
      <c r="A18" s="55" t="s">
        <v>43</v>
      </c>
      <c r="B18" s="56"/>
      <c r="C18" s="56"/>
      <c r="D18" s="56"/>
      <c r="E18" s="56"/>
      <c r="F18" s="57"/>
    </row>
    <row r="19" spans="1:8" x14ac:dyDescent="0.25">
      <c r="A19" s="32" t="s">
        <v>23</v>
      </c>
      <c r="B19" s="37" t="s">
        <v>154</v>
      </c>
      <c r="C19" s="34">
        <v>1000</v>
      </c>
      <c r="D19" s="32" t="s">
        <v>12</v>
      </c>
      <c r="E19" s="6"/>
      <c r="F19" s="6">
        <f t="shared" ref="F19:F23" si="2">E19*C19</f>
        <v>0</v>
      </c>
    </row>
    <row r="20" spans="1:8" ht="30" x14ac:dyDescent="0.25">
      <c r="A20" s="7" t="s">
        <v>83</v>
      </c>
      <c r="B20" s="38" t="s">
        <v>85</v>
      </c>
      <c r="C20" s="15">
        <v>50</v>
      </c>
      <c r="D20" s="7" t="s">
        <v>18</v>
      </c>
      <c r="E20" s="8"/>
      <c r="F20" s="8">
        <f t="shared" si="2"/>
        <v>0</v>
      </c>
    </row>
    <row r="21" spans="1:8" ht="30" x14ac:dyDescent="0.25">
      <c r="A21" s="32" t="s">
        <v>155</v>
      </c>
      <c r="B21" s="37" t="s">
        <v>156</v>
      </c>
      <c r="C21" s="34">
        <v>510</v>
      </c>
      <c r="D21" s="32" t="s">
        <v>12</v>
      </c>
      <c r="E21" s="6"/>
      <c r="F21" s="6">
        <f t="shared" si="2"/>
        <v>0</v>
      </c>
    </row>
    <row r="22" spans="1:8" ht="45" x14ac:dyDescent="0.25">
      <c r="A22" s="7" t="s">
        <v>98</v>
      </c>
      <c r="B22" s="38" t="s">
        <v>97</v>
      </c>
      <c r="C22" s="15">
        <v>20</v>
      </c>
      <c r="D22" s="7" t="s">
        <v>18</v>
      </c>
      <c r="E22" s="8"/>
      <c r="F22" s="8">
        <f t="shared" si="2"/>
        <v>0</v>
      </c>
    </row>
    <row r="23" spans="1:8" ht="45" x14ac:dyDescent="0.25">
      <c r="A23" s="32" t="s">
        <v>99</v>
      </c>
      <c r="B23" s="37" t="s">
        <v>100</v>
      </c>
      <c r="C23" s="34">
        <v>20</v>
      </c>
      <c r="D23" s="32" t="s">
        <v>18</v>
      </c>
      <c r="E23" s="6"/>
      <c r="F23" s="6">
        <f t="shared" si="2"/>
        <v>0</v>
      </c>
    </row>
    <row r="24" spans="1:8" ht="15.75" x14ac:dyDescent="0.25">
      <c r="A24" s="55" t="s">
        <v>46</v>
      </c>
      <c r="B24" s="56"/>
      <c r="C24" s="56"/>
      <c r="D24" s="56"/>
      <c r="E24" s="56"/>
      <c r="F24" s="57"/>
    </row>
    <row r="25" spans="1:8" x14ac:dyDescent="0.25">
      <c r="A25" s="32">
        <v>3201</v>
      </c>
      <c r="B25" s="37" t="s">
        <v>47</v>
      </c>
      <c r="C25" s="34">
        <v>730</v>
      </c>
      <c r="D25" s="32" t="s">
        <v>18</v>
      </c>
      <c r="E25" s="6"/>
      <c r="F25" s="6">
        <f t="shared" ref="F25:F27" si="3">E25*C25</f>
        <v>0</v>
      </c>
    </row>
    <row r="26" spans="1:8" ht="30" x14ac:dyDescent="0.25">
      <c r="A26" s="7" t="s">
        <v>88</v>
      </c>
      <c r="B26" s="38" t="s">
        <v>78</v>
      </c>
      <c r="C26" s="15">
        <v>21</v>
      </c>
      <c r="D26" s="7" t="s">
        <v>18</v>
      </c>
      <c r="E26" s="8"/>
      <c r="F26" s="8">
        <f t="shared" si="3"/>
        <v>0</v>
      </c>
    </row>
    <row r="27" spans="1:8" ht="45" x14ac:dyDescent="0.25">
      <c r="A27" s="32" t="s">
        <v>114</v>
      </c>
      <c r="B27" s="37" t="s">
        <v>115</v>
      </c>
      <c r="C27" s="34">
        <v>95</v>
      </c>
      <c r="D27" s="32" t="s">
        <v>18</v>
      </c>
      <c r="E27" s="6"/>
      <c r="F27" s="6">
        <f t="shared" si="3"/>
        <v>0</v>
      </c>
    </row>
    <row r="28" spans="1:8" ht="15.75" x14ac:dyDescent="0.25">
      <c r="A28" s="55" t="s">
        <v>48</v>
      </c>
      <c r="B28" s="56"/>
      <c r="C28" s="56"/>
      <c r="D28" s="56"/>
      <c r="E28" s="56"/>
      <c r="F28" s="57"/>
    </row>
    <row r="29" spans="1:8" ht="30" x14ac:dyDescent="0.25">
      <c r="A29" s="32" t="s">
        <v>89</v>
      </c>
      <c r="B29" s="37" t="s">
        <v>81</v>
      </c>
      <c r="C29" s="34">
        <v>1683</v>
      </c>
      <c r="D29" s="32" t="s">
        <v>12</v>
      </c>
      <c r="E29" s="6"/>
      <c r="F29" s="6">
        <f>E29*C29</f>
        <v>0</v>
      </c>
    </row>
    <row r="30" spans="1:8" s="26" customFormat="1" ht="30" x14ac:dyDescent="0.25">
      <c r="A30" s="7" t="s">
        <v>94</v>
      </c>
      <c r="B30" s="38" t="s">
        <v>95</v>
      </c>
      <c r="C30" s="15">
        <v>39.5</v>
      </c>
      <c r="D30" s="7" t="s">
        <v>18</v>
      </c>
      <c r="E30" s="8"/>
      <c r="F30" s="8">
        <f>E30*C30</f>
        <v>0</v>
      </c>
      <c r="G30" s="25"/>
      <c r="H30" s="25"/>
    </row>
    <row r="31" spans="1:8" ht="15.75" x14ac:dyDescent="0.25">
      <c r="A31" s="52" t="s">
        <v>58</v>
      </c>
      <c r="B31" s="53"/>
      <c r="C31" s="53"/>
      <c r="D31" s="53"/>
      <c r="E31" s="53"/>
      <c r="F31" s="54"/>
    </row>
    <row r="32" spans="1:8" ht="30" x14ac:dyDescent="0.25">
      <c r="A32" s="7" t="s">
        <v>157</v>
      </c>
      <c r="B32" s="38" t="s">
        <v>158</v>
      </c>
      <c r="C32" s="15">
        <v>30</v>
      </c>
      <c r="D32" s="7" t="s">
        <v>18</v>
      </c>
      <c r="E32" s="8"/>
      <c r="F32" s="8">
        <f>E32*C32</f>
        <v>0</v>
      </c>
    </row>
    <row r="33" spans="1:6" ht="45" x14ac:dyDescent="0.25">
      <c r="A33" s="32">
        <v>4107</v>
      </c>
      <c r="B33" s="37" t="s">
        <v>159</v>
      </c>
      <c r="C33" s="34">
        <v>106</v>
      </c>
      <c r="D33" s="32" t="s">
        <v>18</v>
      </c>
      <c r="E33" s="6"/>
      <c r="F33" s="6">
        <f>E33*C33</f>
        <v>0</v>
      </c>
    </row>
    <row r="34" spans="1:6" x14ac:dyDescent="0.25">
      <c r="A34" s="7">
        <v>4109</v>
      </c>
      <c r="B34" s="38" t="s">
        <v>160</v>
      </c>
      <c r="C34" s="15">
        <v>232</v>
      </c>
      <c r="D34" s="7" t="s">
        <v>18</v>
      </c>
      <c r="E34" s="8"/>
      <c r="F34" s="8">
        <f>E34*C34</f>
        <v>0</v>
      </c>
    </row>
    <row r="35" spans="1:6" ht="15.75" x14ac:dyDescent="0.25">
      <c r="A35" s="52" t="s">
        <v>101</v>
      </c>
      <c r="B35" s="53"/>
      <c r="C35" s="53"/>
      <c r="D35" s="53"/>
      <c r="E35" s="53"/>
      <c r="F35" s="54"/>
    </row>
    <row r="36" spans="1:6" ht="30" x14ac:dyDescent="0.25">
      <c r="A36" s="7" t="s">
        <v>162</v>
      </c>
      <c r="B36" s="38" t="s">
        <v>161</v>
      </c>
      <c r="C36" s="15">
        <v>1</v>
      </c>
      <c r="D36" s="7" t="s">
        <v>4</v>
      </c>
      <c r="E36" s="8"/>
      <c r="F36" s="8">
        <f>E36*C36</f>
        <v>0</v>
      </c>
    </row>
    <row r="37" spans="1:6" ht="15.75" x14ac:dyDescent="0.25">
      <c r="E37" s="21" t="s">
        <v>20</v>
      </c>
      <c r="F37" s="21">
        <f>F36+SUM(F32:F34)+SUM(F29:F30)+SUM(F25:F27)+SUM(F19:F23)+SUM(F15:F16)+F13+F10+F8+F6+F4</f>
        <v>0</v>
      </c>
    </row>
  </sheetData>
  <mergeCells count="14">
    <mergeCell ref="A11:F11"/>
    <mergeCell ref="A12:F12"/>
    <mergeCell ref="A14:F14"/>
    <mergeCell ref="A17:F17"/>
    <mergeCell ref="A1:F1"/>
    <mergeCell ref="A3:F3"/>
    <mergeCell ref="A5:F5"/>
    <mergeCell ref="A7:F7"/>
    <mergeCell ref="A9:F9"/>
    <mergeCell ref="A35:F35"/>
    <mergeCell ref="A18:F18"/>
    <mergeCell ref="A24:F24"/>
    <mergeCell ref="A28:F28"/>
    <mergeCell ref="A31:F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3C530-F45B-4A43-AF92-47C88CBE9E2B}">
  <dimension ref="A1:H56"/>
  <sheetViews>
    <sheetView topLeftCell="A42" workbookViewId="0">
      <selection activeCell="E2" sqref="E1:E1048576"/>
    </sheetView>
  </sheetViews>
  <sheetFormatPr defaultRowHeight="15" x14ac:dyDescent="0.25"/>
  <cols>
    <col min="1" max="1" width="15.42578125" style="2" customWidth="1"/>
    <col min="2" max="2" width="51.140625" style="40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4.5" customHeight="1" x14ac:dyDescent="0.25">
      <c r="A1" s="59" t="s">
        <v>163</v>
      </c>
      <c r="B1" s="60"/>
      <c r="C1" s="60"/>
      <c r="D1" s="60"/>
      <c r="E1" s="60"/>
      <c r="F1" s="61"/>
    </row>
    <row r="2" spans="1:6" ht="31.5" x14ac:dyDescent="0.25">
      <c r="A2" s="9" t="s">
        <v>0</v>
      </c>
      <c r="B2" s="39" t="s">
        <v>1</v>
      </c>
      <c r="C2" s="17" t="s">
        <v>2</v>
      </c>
      <c r="D2" s="18" t="s">
        <v>7</v>
      </c>
      <c r="E2" s="19" t="s">
        <v>14</v>
      </c>
      <c r="F2" s="19" t="s">
        <v>15</v>
      </c>
    </row>
    <row r="3" spans="1:6" ht="15.75" x14ac:dyDescent="0.25">
      <c r="A3" s="58" t="s">
        <v>6</v>
      </c>
      <c r="B3" s="58"/>
      <c r="C3" s="58"/>
      <c r="D3" s="58"/>
      <c r="E3" s="58"/>
      <c r="F3" s="58"/>
    </row>
    <row r="4" spans="1:6" x14ac:dyDescent="0.25">
      <c r="A4" s="7">
        <v>1201</v>
      </c>
      <c r="B4" s="41" t="s">
        <v>5</v>
      </c>
      <c r="C4" s="15">
        <v>1</v>
      </c>
      <c r="D4" s="7" t="s">
        <v>4</v>
      </c>
      <c r="E4" s="8"/>
      <c r="F4" s="8">
        <f>E4*C4</f>
        <v>0</v>
      </c>
    </row>
    <row r="5" spans="1:6" ht="15.75" x14ac:dyDescent="0.25">
      <c r="A5" s="58" t="s">
        <v>8</v>
      </c>
      <c r="B5" s="58"/>
      <c r="C5" s="58"/>
      <c r="D5" s="58"/>
      <c r="E5" s="58"/>
      <c r="F5" s="58"/>
    </row>
    <row r="6" spans="1:6" x14ac:dyDescent="0.25">
      <c r="A6" s="7">
        <v>1101</v>
      </c>
      <c r="B6" s="41" t="s">
        <v>8</v>
      </c>
      <c r="C6" s="15">
        <v>1</v>
      </c>
      <c r="D6" s="7" t="s">
        <v>4</v>
      </c>
      <c r="E6" s="8"/>
      <c r="F6" s="8">
        <f>E6*C6</f>
        <v>0</v>
      </c>
    </row>
    <row r="7" spans="1:6" ht="15.75" x14ac:dyDescent="0.25">
      <c r="A7" s="58" t="s">
        <v>49</v>
      </c>
      <c r="B7" s="58"/>
      <c r="C7" s="58"/>
      <c r="D7" s="58"/>
      <c r="E7" s="58"/>
      <c r="F7" s="58"/>
    </row>
    <row r="8" spans="1:6" x14ac:dyDescent="0.25">
      <c r="A8" s="7">
        <v>1316</v>
      </c>
      <c r="B8" s="41" t="s">
        <v>50</v>
      </c>
      <c r="C8" s="15">
        <v>1</v>
      </c>
      <c r="D8" s="7" t="s">
        <v>4</v>
      </c>
      <c r="E8" s="8"/>
      <c r="F8" s="8">
        <f>E8*C8</f>
        <v>0</v>
      </c>
    </row>
    <row r="9" spans="1:6" ht="15.75" x14ac:dyDescent="0.25">
      <c r="A9" s="58" t="s">
        <v>51</v>
      </c>
      <c r="B9" s="58"/>
      <c r="C9" s="58"/>
      <c r="D9" s="58"/>
      <c r="E9" s="58"/>
      <c r="F9" s="58"/>
    </row>
    <row r="10" spans="1:6" x14ac:dyDescent="0.25">
      <c r="A10" s="7">
        <v>9131</v>
      </c>
      <c r="B10" s="38" t="s">
        <v>21</v>
      </c>
      <c r="C10" s="15">
        <v>1</v>
      </c>
      <c r="D10" s="7" t="s">
        <v>4</v>
      </c>
      <c r="E10" s="8"/>
      <c r="F10" s="8">
        <f>E10*C10</f>
        <v>0</v>
      </c>
    </row>
    <row r="11" spans="1:6" ht="15.75" x14ac:dyDescent="0.25">
      <c r="A11" s="58" t="s">
        <v>37</v>
      </c>
      <c r="B11" s="58"/>
      <c r="C11" s="58"/>
      <c r="D11" s="58"/>
      <c r="E11" s="58"/>
      <c r="F11" s="58"/>
    </row>
    <row r="12" spans="1:6" ht="15.75" x14ac:dyDescent="0.25">
      <c r="A12" s="55" t="s">
        <v>38</v>
      </c>
      <c r="B12" s="56"/>
      <c r="C12" s="56"/>
      <c r="D12" s="56"/>
      <c r="E12" s="56"/>
      <c r="F12" s="57"/>
    </row>
    <row r="13" spans="1:6" ht="30" x14ac:dyDescent="0.25">
      <c r="A13" s="32">
        <v>2515</v>
      </c>
      <c r="B13" s="37" t="s">
        <v>68</v>
      </c>
      <c r="C13" s="32">
        <v>375.4</v>
      </c>
      <c r="D13" s="32" t="s">
        <v>12</v>
      </c>
      <c r="E13" s="35"/>
      <c r="F13" s="33">
        <f t="shared" ref="F13:F14" si="0">E13*C13</f>
        <v>0</v>
      </c>
    </row>
    <row r="14" spans="1:6" ht="45" x14ac:dyDescent="0.25">
      <c r="A14" s="7" t="s">
        <v>84</v>
      </c>
      <c r="B14" s="38" t="s">
        <v>69</v>
      </c>
      <c r="C14" s="7">
        <v>992.2</v>
      </c>
      <c r="D14" s="7" t="s">
        <v>12</v>
      </c>
      <c r="E14" s="36"/>
      <c r="F14" s="24">
        <f t="shared" si="0"/>
        <v>0</v>
      </c>
    </row>
    <row r="15" spans="1:6" ht="15.75" x14ac:dyDescent="0.25">
      <c r="A15" s="52" t="s">
        <v>39</v>
      </c>
      <c r="B15" s="53"/>
      <c r="C15" s="53"/>
      <c r="D15" s="53"/>
      <c r="E15" s="53"/>
      <c r="F15" s="54"/>
    </row>
    <row r="16" spans="1:6" ht="45" x14ac:dyDescent="0.25">
      <c r="A16" s="7">
        <v>2631</v>
      </c>
      <c r="B16" s="38" t="s">
        <v>40</v>
      </c>
      <c r="C16" s="15">
        <v>195</v>
      </c>
      <c r="D16" s="7" t="s">
        <v>12</v>
      </c>
      <c r="E16" s="8"/>
      <c r="F16" s="8">
        <f>E16*C16</f>
        <v>0</v>
      </c>
    </row>
    <row r="17" spans="1:6" ht="30" x14ac:dyDescent="0.25">
      <c r="A17" s="32">
        <v>2647</v>
      </c>
      <c r="B17" s="37" t="s">
        <v>164</v>
      </c>
      <c r="C17" s="34">
        <v>56.31</v>
      </c>
      <c r="D17" s="32" t="s">
        <v>18</v>
      </c>
      <c r="E17" s="6"/>
      <c r="F17" s="6">
        <f t="shared" ref="F17:F19" si="1">E17*C17</f>
        <v>0</v>
      </c>
    </row>
    <row r="18" spans="1:6" ht="30" x14ac:dyDescent="0.25">
      <c r="A18" s="7">
        <v>2642</v>
      </c>
      <c r="B18" s="38" t="s">
        <v>41</v>
      </c>
      <c r="C18" s="15">
        <v>176.25</v>
      </c>
      <c r="D18" s="7" t="s">
        <v>18</v>
      </c>
      <c r="E18" s="8"/>
      <c r="F18" s="8">
        <f t="shared" ref="F18" si="2">E18*C18</f>
        <v>0</v>
      </c>
    </row>
    <row r="19" spans="1:6" ht="30" x14ac:dyDescent="0.25">
      <c r="A19" s="32" t="s">
        <v>27</v>
      </c>
      <c r="B19" s="37" t="s">
        <v>77</v>
      </c>
      <c r="C19" s="34">
        <v>148.83000000000001</v>
      </c>
      <c r="D19" s="32" t="s">
        <v>18</v>
      </c>
      <c r="E19" s="6"/>
      <c r="F19" s="6">
        <f t="shared" si="1"/>
        <v>0</v>
      </c>
    </row>
    <row r="20" spans="1:6" ht="15.75" x14ac:dyDescent="0.25">
      <c r="A20" s="62" t="s">
        <v>42</v>
      </c>
      <c r="B20" s="62"/>
      <c r="C20" s="62"/>
      <c r="D20" s="62"/>
      <c r="E20" s="62"/>
      <c r="F20" s="62"/>
    </row>
    <row r="21" spans="1:6" ht="15.75" x14ac:dyDescent="0.25">
      <c r="A21" s="52" t="s">
        <v>43</v>
      </c>
      <c r="B21" s="53"/>
      <c r="C21" s="53"/>
      <c r="D21" s="53"/>
      <c r="E21" s="53"/>
      <c r="F21" s="54"/>
    </row>
    <row r="22" spans="1:6" x14ac:dyDescent="0.25">
      <c r="A22" s="7">
        <v>3101</v>
      </c>
      <c r="B22" s="38" t="s">
        <v>44</v>
      </c>
      <c r="C22" s="15">
        <v>5082</v>
      </c>
      <c r="D22" s="7" t="s">
        <v>12</v>
      </c>
      <c r="E22" s="8"/>
      <c r="F22" s="8">
        <f t="shared" ref="F22:F26" si="3">E22*C22</f>
        <v>0</v>
      </c>
    </row>
    <row r="23" spans="1:6" ht="30" x14ac:dyDescent="0.25">
      <c r="A23" s="32" t="s">
        <v>83</v>
      </c>
      <c r="B23" s="37" t="s">
        <v>85</v>
      </c>
      <c r="C23" s="34">
        <v>226</v>
      </c>
      <c r="D23" s="32" t="s">
        <v>18</v>
      </c>
      <c r="E23" s="6"/>
      <c r="F23" s="6">
        <f t="shared" si="3"/>
        <v>0</v>
      </c>
    </row>
    <row r="24" spans="1:6" ht="30" x14ac:dyDescent="0.25">
      <c r="A24" s="7">
        <v>3104</v>
      </c>
      <c r="B24" s="38" t="s">
        <v>45</v>
      </c>
      <c r="C24" s="15">
        <v>5482</v>
      </c>
      <c r="D24" s="7" t="s">
        <v>12</v>
      </c>
      <c r="E24" s="8"/>
      <c r="F24" s="8">
        <f t="shared" si="3"/>
        <v>0</v>
      </c>
    </row>
    <row r="25" spans="1:6" ht="45" x14ac:dyDescent="0.25">
      <c r="A25" s="32" t="s">
        <v>98</v>
      </c>
      <c r="B25" s="37" t="s">
        <v>97</v>
      </c>
      <c r="C25" s="34">
        <v>82</v>
      </c>
      <c r="D25" s="32" t="s">
        <v>18</v>
      </c>
      <c r="E25" s="6"/>
      <c r="F25" s="6">
        <f t="shared" si="3"/>
        <v>0</v>
      </c>
    </row>
    <row r="26" spans="1:6" ht="45" x14ac:dyDescent="0.25">
      <c r="A26" s="7" t="s">
        <v>99</v>
      </c>
      <c r="B26" s="38" t="s">
        <v>100</v>
      </c>
      <c r="C26" s="15">
        <v>82</v>
      </c>
      <c r="D26" s="7" t="s">
        <v>18</v>
      </c>
      <c r="E26" s="8"/>
      <c r="F26" s="8">
        <f t="shared" si="3"/>
        <v>0</v>
      </c>
    </row>
    <row r="27" spans="1:6" ht="15.75" x14ac:dyDescent="0.25">
      <c r="A27" s="52" t="s">
        <v>46</v>
      </c>
      <c r="B27" s="53"/>
      <c r="C27" s="53"/>
      <c r="D27" s="53"/>
      <c r="E27" s="53"/>
      <c r="F27" s="54"/>
    </row>
    <row r="28" spans="1:6" x14ac:dyDescent="0.25">
      <c r="A28" s="7">
        <v>3201</v>
      </c>
      <c r="B28" s="38" t="s">
        <v>47</v>
      </c>
      <c r="C28" s="15">
        <v>937</v>
      </c>
      <c r="D28" s="7" t="s">
        <v>18</v>
      </c>
      <c r="E28" s="8"/>
      <c r="F28" s="8">
        <f t="shared" ref="F28:F30" si="4">E28*C28</f>
        <v>0</v>
      </c>
    </row>
    <row r="29" spans="1:6" ht="30" x14ac:dyDescent="0.25">
      <c r="A29" s="32" t="s">
        <v>88</v>
      </c>
      <c r="B29" s="37" t="s">
        <v>78</v>
      </c>
      <c r="C29" s="34">
        <v>45</v>
      </c>
      <c r="D29" s="32" t="s">
        <v>18</v>
      </c>
      <c r="E29" s="6"/>
      <c r="F29" s="6">
        <f t="shared" si="4"/>
        <v>0</v>
      </c>
    </row>
    <row r="30" spans="1:6" ht="45" x14ac:dyDescent="0.25">
      <c r="A30" s="7" t="s">
        <v>114</v>
      </c>
      <c r="B30" s="38" t="s">
        <v>115</v>
      </c>
      <c r="C30" s="15">
        <v>937</v>
      </c>
      <c r="D30" s="7" t="s">
        <v>18</v>
      </c>
      <c r="E30" s="8"/>
      <c r="F30" s="8">
        <f t="shared" si="4"/>
        <v>0</v>
      </c>
    </row>
    <row r="31" spans="1:6" ht="15.75" x14ac:dyDescent="0.25">
      <c r="A31" s="52" t="s">
        <v>65</v>
      </c>
      <c r="B31" s="53"/>
      <c r="C31" s="53"/>
      <c r="D31" s="53"/>
      <c r="E31" s="53"/>
      <c r="F31" s="54"/>
    </row>
    <row r="32" spans="1:6" ht="30" x14ac:dyDescent="0.25">
      <c r="A32" s="7">
        <v>3301</v>
      </c>
      <c r="B32" s="38" t="s">
        <v>66</v>
      </c>
      <c r="C32" s="15">
        <v>732</v>
      </c>
      <c r="D32" s="7" t="s">
        <v>18</v>
      </c>
      <c r="E32" s="8"/>
      <c r="F32" s="8">
        <f t="shared" ref="F32:F33" si="5">E32*C32</f>
        <v>0</v>
      </c>
    </row>
    <row r="33" spans="1:8" ht="45" x14ac:dyDescent="0.25">
      <c r="A33" s="32">
        <v>3302</v>
      </c>
      <c r="B33" s="37" t="s">
        <v>67</v>
      </c>
      <c r="C33" s="34">
        <v>18</v>
      </c>
      <c r="D33" s="32" t="s">
        <v>18</v>
      </c>
      <c r="E33" s="6"/>
      <c r="F33" s="6">
        <f t="shared" si="5"/>
        <v>0</v>
      </c>
    </row>
    <row r="34" spans="1:8" ht="15.75" x14ac:dyDescent="0.25">
      <c r="A34" s="55" t="s">
        <v>48</v>
      </c>
      <c r="B34" s="56"/>
      <c r="C34" s="56"/>
      <c r="D34" s="56"/>
      <c r="E34" s="56"/>
      <c r="F34" s="57"/>
    </row>
    <row r="35" spans="1:8" ht="30" x14ac:dyDescent="0.25">
      <c r="A35" s="32" t="s">
        <v>89</v>
      </c>
      <c r="B35" s="37" t="s">
        <v>81</v>
      </c>
      <c r="C35" s="34">
        <v>5450.7</v>
      </c>
      <c r="D35" s="32" t="s">
        <v>12</v>
      </c>
      <c r="E35" s="6"/>
      <c r="F35" s="6">
        <f>E35*C35</f>
        <v>0</v>
      </c>
    </row>
    <row r="36" spans="1:8" s="26" customFormat="1" ht="30" x14ac:dyDescent="0.25">
      <c r="A36" s="7" t="s">
        <v>94</v>
      </c>
      <c r="B36" s="38" t="s">
        <v>95</v>
      </c>
      <c r="C36" s="15">
        <v>163.5</v>
      </c>
      <c r="D36" s="7" t="s">
        <v>18</v>
      </c>
      <c r="E36" s="8"/>
      <c r="F36" s="8">
        <f>E36*C36</f>
        <v>0</v>
      </c>
      <c r="G36" s="25"/>
      <c r="H36" s="25"/>
    </row>
    <row r="37" spans="1:8" ht="45" x14ac:dyDescent="0.25">
      <c r="A37" s="32" t="s">
        <v>149</v>
      </c>
      <c r="B37" s="37" t="s">
        <v>90</v>
      </c>
      <c r="C37" s="34">
        <v>245.3</v>
      </c>
      <c r="D37" s="32" t="s">
        <v>18</v>
      </c>
      <c r="E37" s="6"/>
      <c r="F37" s="6">
        <f>E37*C37</f>
        <v>0</v>
      </c>
    </row>
    <row r="38" spans="1:8" ht="15.75" x14ac:dyDescent="0.25">
      <c r="A38" s="55" t="s">
        <v>58</v>
      </c>
      <c r="B38" s="56"/>
      <c r="C38" s="56"/>
      <c r="D38" s="56"/>
      <c r="E38" s="56"/>
      <c r="F38" s="57"/>
    </row>
    <row r="39" spans="1:8" ht="45" x14ac:dyDescent="0.25">
      <c r="A39" s="32">
        <v>4107</v>
      </c>
      <c r="B39" s="37" t="s">
        <v>61</v>
      </c>
      <c r="C39" s="34">
        <v>686.6</v>
      </c>
      <c r="D39" s="32" t="s">
        <v>18</v>
      </c>
      <c r="E39" s="6"/>
      <c r="F39" s="6">
        <f>E39*C39</f>
        <v>0</v>
      </c>
    </row>
    <row r="40" spans="1:8" ht="15.75" x14ac:dyDescent="0.25">
      <c r="A40" s="55" t="s">
        <v>59</v>
      </c>
      <c r="B40" s="56"/>
      <c r="C40" s="56"/>
      <c r="D40" s="56"/>
      <c r="E40" s="56"/>
      <c r="F40" s="57"/>
    </row>
    <row r="41" spans="1:8" ht="30" x14ac:dyDescent="0.25">
      <c r="A41" s="32">
        <v>4211</v>
      </c>
      <c r="B41" s="37" t="s">
        <v>119</v>
      </c>
      <c r="C41" s="34">
        <v>585</v>
      </c>
      <c r="D41" s="32" t="s">
        <v>12</v>
      </c>
      <c r="E41" s="6"/>
      <c r="F41" s="6">
        <f>E41*C41</f>
        <v>0</v>
      </c>
    </row>
    <row r="42" spans="1:8" ht="30" x14ac:dyDescent="0.25">
      <c r="A42" s="7">
        <v>4221</v>
      </c>
      <c r="B42" s="38" t="s">
        <v>62</v>
      </c>
      <c r="C42" s="15">
        <v>6.1</v>
      </c>
      <c r="D42" s="7" t="s">
        <v>64</v>
      </c>
      <c r="E42" s="8"/>
      <c r="F42" s="8">
        <f t="shared" ref="F42:F43" si="6">E42*C42</f>
        <v>0</v>
      </c>
    </row>
    <row r="43" spans="1:8" x14ac:dyDescent="0.25">
      <c r="A43" s="32">
        <v>4231</v>
      </c>
      <c r="B43" s="37" t="s">
        <v>63</v>
      </c>
      <c r="C43" s="34">
        <v>585</v>
      </c>
      <c r="D43" s="32" t="s">
        <v>12</v>
      </c>
      <c r="E43" s="6"/>
      <c r="F43" s="6">
        <f t="shared" si="6"/>
        <v>0</v>
      </c>
    </row>
    <row r="44" spans="1:8" ht="15.75" x14ac:dyDescent="0.25">
      <c r="A44" s="55" t="s">
        <v>55</v>
      </c>
      <c r="B44" s="56"/>
      <c r="C44" s="56"/>
      <c r="D44" s="56"/>
      <c r="E44" s="56"/>
      <c r="F44" s="57"/>
    </row>
    <row r="45" spans="1:8" x14ac:dyDescent="0.25">
      <c r="A45" s="32">
        <v>6111</v>
      </c>
      <c r="B45" s="37" t="s">
        <v>56</v>
      </c>
      <c r="C45" s="34">
        <v>98</v>
      </c>
      <c r="D45" s="32" t="s">
        <v>17</v>
      </c>
      <c r="E45" s="6"/>
      <c r="F45" s="6">
        <f t="shared" ref="F45:F50" si="7">E45*C45</f>
        <v>0</v>
      </c>
    </row>
    <row r="46" spans="1:8" x14ac:dyDescent="0.25">
      <c r="A46" s="7">
        <v>6112</v>
      </c>
      <c r="B46" s="38" t="s">
        <v>57</v>
      </c>
      <c r="C46" s="15">
        <v>14</v>
      </c>
      <c r="D46" s="7" t="s">
        <v>17</v>
      </c>
      <c r="E46" s="8"/>
      <c r="F46" s="8">
        <f t="shared" si="7"/>
        <v>0</v>
      </c>
    </row>
    <row r="47" spans="1:8" ht="30" x14ac:dyDescent="0.25">
      <c r="A47" s="32">
        <v>6120</v>
      </c>
      <c r="B47" s="37" t="s">
        <v>96</v>
      </c>
      <c r="C47" s="34">
        <v>1</v>
      </c>
      <c r="D47" s="32" t="s">
        <v>4</v>
      </c>
      <c r="E47" s="6"/>
      <c r="F47" s="6">
        <f t="shared" si="7"/>
        <v>0</v>
      </c>
    </row>
    <row r="48" spans="1:8" ht="30" x14ac:dyDescent="0.25">
      <c r="A48" s="7">
        <v>6101</v>
      </c>
      <c r="B48" s="38" t="s">
        <v>143</v>
      </c>
      <c r="C48" s="15">
        <v>1</v>
      </c>
      <c r="D48" s="7" t="s">
        <v>4</v>
      </c>
      <c r="E48" s="8"/>
      <c r="F48" s="8">
        <f t="shared" si="7"/>
        <v>0</v>
      </c>
    </row>
    <row r="49" spans="1:6" ht="30" x14ac:dyDescent="0.25">
      <c r="A49" s="32">
        <v>6103</v>
      </c>
      <c r="B49" s="37" t="s">
        <v>165</v>
      </c>
      <c r="C49" s="34">
        <v>1</v>
      </c>
      <c r="D49" s="32" t="s">
        <v>4</v>
      </c>
      <c r="E49" s="6"/>
      <c r="F49" s="6">
        <f t="shared" si="7"/>
        <v>0</v>
      </c>
    </row>
    <row r="50" spans="1:6" ht="30" x14ac:dyDescent="0.25">
      <c r="A50" s="7">
        <v>6102</v>
      </c>
      <c r="B50" s="38" t="s">
        <v>166</v>
      </c>
      <c r="C50" s="15">
        <v>1</v>
      </c>
      <c r="D50" s="7" t="s">
        <v>4</v>
      </c>
      <c r="E50" s="8"/>
      <c r="F50" s="8">
        <f t="shared" si="7"/>
        <v>0</v>
      </c>
    </row>
    <row r="51" spans="1:6" ht="15.75" x14ac:dyDescent="0.25">
      <c r="A51" s="52" t="s">
        <v>52</v>
      </c>
      <c r="B51" s="53"/>
      <c r="C51" s="53"/>
      <c r="D51" s="53"/>
      <c r="E51" s="53"/>
      <c r="F51" s="54"/>
    </row>
    <row r="52" spans="1:6" x14ac:dyDescent="0.25">
      <c r="A52" s="7">
        <v>6301</v>
      </c>
      <c r="B52" s="38" t="s">
        <v>70</v>
      </c>
      <c r="C52" s="15">
        <v>30</v>
      </c>
      <c r="D52" s="7" t="s">
        <v>19</v>
      </c>
      <c r="E52" s="8"/>
      <c r="F52" s="8">
        <f>E52*C52</f>
        <v>0</v>
      </c>
    </row>
    <row r="53" spans="1:6" x14ac:dyDescent="0.25">
      <c r="A53" s="32">
        <v>6302</v>
      </c>
      <c r="B53" s="37" t="s">
        <v>54</v>
      </c>
      <c r="C53" s="34">
        <v>30</v>
      </c>
      <c r="D53" s="32" t="s">
        <v>19</v>
      </c>
      <c r="E53" s="6"/>
      <c r="F53" s="6">
        <f>E53*C53</f>
        <v>0</v>
      </c>
    </row>
    <row r="54" spans="1:6" ht="15.75" x14ac:dyDescent="0.25">
      <c r="A54" s="55" t="s">
        <v>101</v>
      </c>
      <c r="B54" s="56"/>
      <c r="C54" s="56"/>
      <c r="D54" s="56"/>
      <c r="E54" s="56"/>
      <c r="F54" s="57"/>
    </row>
    <row r="55" spans="1:6" ht="30" x14ac:dyDescent="0.25">
      <c r="A55" s="32" t="s">
        <v>123</v>
      </c>
      <c r="B55" s="37" t="s">
        <v>125</v>
      </c>
      <c r="C55" s="34">
        <v>11</v>
      </c>
      <c r="D55" s="32" t="s">
        <v>17</v>
      </c>
      <c r="E55" s="6"/>
      <c r="F55" s="6">
        <f>E55*C55</f>
        <v>0</v>
      </c>
    </row>
    <row r="56" spans="1:6" ht="15.75" x14ac:dyDescent="0.25">
      <c r="E56" s="21" t="s">
        <v>20</v>
      </c>
      <c r="F56" s="21">
        <f>F55+SUM(F52:F53)+SUM(F45:F50)+SUM(F41:F43)+F39+SUM(F35:F37)+SUM(F32:F33)+SUM(F28:F30)+SUM(F22:F26)+SUM(F16:F19)+SUM(F13:F14)+F10+F8+F6+F4</f>
        <v>0</v>
      </c>
    </row>
  </sheetData>
  <mergeCells count="18">
    <mergeCell ref="A11:F11"/>
    <mergeCell ref="A12:F12"/>
    <mergeCell ref="A15:F15"/>
    <mergeCell ref="A20:F20"/>
    <mergeCell ref="A1:F1"/>
    <mergeCell ref="A3:F3"/>
    <mergeCell ref="A5:F5"/>
    <mergeCell ref="A7:F7"/>
    <mergeCell ref="A9:F9"/>
    <mergeCell ref="A40:F40"/>
    <mergeCell ref="A44:F44"/>
    <mergeCell ref="A51:F51"/>
    <mergeCell ref="A54:F54"/>
    <mergeCell ref="A21:F21"/>
    <mergeCell ref="A27:F27"/>
    <mergeCell ref="A31:F31"/>
    <mergeCell ref="A34:F34"/>
    <mergeCell ref="A38:F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A1 - Schedule</vt:lpstr>
      <vt:lpstr>A2 - Schedule</vt:lpstr>
      <vt:lpstr>A3 - Schedule</vt:lpstr>
      <vt:lpstr>A4 - Schedule</vt:lpstr>
      <vt:lpstr>A5 - Schedule</vt:lpstr>
      <vt:lpstr>A6 - Schedule</vt:lpstr>
      <vt:lpstr>A7 - Schedule</vt:lpstr>
      <vt:lpstr>A8 - Schedule</vt:lpstr>
      <vt:lpstr>A9 - Schedule </vt:lpstr>
      <vt:lpstr>A10 - Schedule</vt:lpstr>
      <vt:lpstr>A11 -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2023-01-27T02:37:54Z</dcterms:created>
  <dcterms:modified xsi:type="dcterms:W3CDTF">2023-12-07T20:17:13Z</dcterms:modified>
</cp:coreProperties>
</file>