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toine\OPC Dropbox New\OPC Dropbox\Banana Shire Council\REPA Mar 2026 Event\06. Procurement\2. T2627.03.1 Moura Priority 1&amp;2\1. Tender Documents\T2627.03 Moura P1&amp;2 Release\"/>
    </mc:Choice>
  </mc:AlternateContent>
  <xr:revisionPtr revIDLastSave="0" documentId="13_ncr:1_{CD852626-E827-4A45-8E64-0FE486FA137C}" xr6:coauthVersionLast="47" xr6:coauthVersionMax="47" xr10:uidLastSave="{00000000-0000-0000-0000-000000000000}"/>
  <bookViews>
    <workbookView xWindow="-86520" yWindow="19725" windowWidth="29040" windowHeight="15720" xr2:uid="{8DB57B88-AB62-4023-A9AD-454AA9B986F7}"/>
  </bookViews>
  <sheets>
    <sheet name="Summary" sheetId="1" r:id="rId1"/>
    <sheet name="A. Detailed Scope" sheetId="13" r:id="rId2"/>
    <sheet name="A. Bill of Quantities" sheetId="3" r:id="rId3"/>
    <sheet name="B. Detailed Scope" sheetId="14" r:id="rId4"/>
    <sheet name="B. Bill of Quantities" sheetId="4" r:id="rId5"/>
    <sheet name="D. Detailed Scope" sheetId="16" r:id="rId6"/>
    <sheet name="D. Bill of Quantities" sheetId="6" r:id="rId7"/>
    <sheet name="E. Detailed Scope" sheetId="17" r:id="rId8"/>
    <sheet name="E. Bill of Quantities" sheetId="7" r:id="rId9"/>
    <sheet name="F. Detailed Scope" sheetId="18" r:id="rId10"/>
    <sheet name="F. Bill of Quantities" sheetId="8" r:id="rId11"/>
    <sheet name="G. Detailed Scope" sheetId="19" r:id="rId12"/>
    <sheet name="G. Bill of Quantities" sheetId="9" r:id="rId13"/>
    <sheet name="I. Detailed Scope" sheetId="20" r:id="rId14"/>
    <sheet name="I. Bill of Quantities" sheetId="10" r:id="rId15"/>
    <sheet name="J. Detailed Scope" sheetId="21" r:id="rId16"/>
    <sheet name="J. Bill of Quantities" sheetId="11" r:id="rId17"/>
    <sheet name="K. Detailed Scope" sheetId="22" r:id="rId18"/>
    <sheet name="K. Bill of Quantities" sheetId="12" r:id="rId19"/>
    <sheet name="L. Detailed Scope" sheetId="23" r:id="rId20"/>
    <sheet name="L. Bill of Quantities" sheetId="24" r:id="rId21"/>
    <sheet name="M. Detailed Scope" sheetId="25" r:id="rId22"/>
    <sheet name="M. Bill of Quantities" sheetId="26" r:id="rId23"/>
    <sheet name="N. Detailed Scope" sheetId="27" r:id="rId24"/>
    <sheet name="N. Bill of Quantities" sheetId="28" r:id="rId25"/>
  </sheets>
  <definedNames>
    <definedName name="_xlnm._FilterDatabase" localSheetId="1" hidden="1">'A. Detailed Scope'!$A$8:$O$8</definedName>
    <definedName name="_xlnm._FilterDatabase" localSheetId="3" hidden="1">'B. Detailed Scope'!$A$8:$O$8</definedName>
    <definedName name="_xlnm._FilterDatabase" localSheetId="5" hidden="1">'D. Detailed Scope'!$A$8:$O$8</definedName>
    <definedName name="_xlnm._FilterDatabase" localSheetId="7" hidden="1">'E. Detailed Scope'!$A$8:$O$8</definedName>
    <definedName name="_xlnm._FilterDatabase" localSheetId="9" hidden="1">'F. Detailed Scope'!$A$8:$O$8</definedName>
    <definedName name="_xlnm._FilterDatabase" localSheetId="11" hidden="1">'G. Detailed Scope'!$A$8:$O$8</definedName>
    <definedName name="_xlnm._FilterDatabase" localSheetId="13" hidden="1">'I. Detailed Scope'!$A$8:$O$8</definedName>
    <definedName name="_xlnm._FilterDatabase" localSheetId="15" hidden="1">'J. Detailed Scope'!$A$8:$O$8</definedName>
    <definedName name="_xlnm._FilterDatabase" localSheetId="17" hidden="1">'K. Detailed Scope'!$A$8:$O$8</definedName>
    <definedName name="_xlnm._FilterDatabase" localSheetId="19" hidden="1">'L. Detailed Scope'!$A$8:$O$8</definedName>
    <definedName name="_xlnm._FilterDatabase" localSheetId="21" hidden="1">'M. Detailed Scope'!$A$8:$O$8</definedName>
    <definedName name="_xlnm._FilterDatabase" localSheetId="23" hidden="1">'N. Detailed Scope'!$A$8:$O$8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28" l="1"/>
  <c r="G31" i="28"/>
  <c r="G34" i="24"/>
  <c r="G33" i="24"/>
  <c r="G32" i="24"/>
  <c r="G31" i="24"/>
  <c r="G35" i="28"/>
  <c r="G34" i="28"/>
  <c r="G33" i="28"/>
  <c r="A30" i="28"/>
  <c r="G28" i="28"/>
  <c r="G27" i="28"/>
  <c r="G26" i="28"/>
  <c r="G25" i="28"/>
  <c r="G24" i="28"/>
  <c r="A23" i="28"/>
  <c r="G21" i="28"/>
  <c r="A20" i="28"/>
  <c r="A21" i="28" s="1"/>
  <c r="G18" i="28"/>
  <c r="G17" i="28"/>
  <c r="A16" i="28"/>
  <c r="G14" i="28"/>
  <c r="A14" i="28"/>
  <c r="G13" i="28"/>
  <c r="A13" i="28"/>
  <c r="G34" i="26"/>
  <c r="G33" i="26"/>
  <c r="G32" i="26"/>
  <c r="G31" i="26"/>
  <c r="A30" i="26"/>
  <c r="G28" i="26"/>
  <c r="G27" i="26"/>
  <c r="G26" i="26"/>
  <c r="G25" i="26"/>
  <c r="G24" i="26"/>
  <c r="A23" i="26"/>
  <c r="G21" i="26"/>
  <c r="A20" i="26"/>
  <c r="A21" i="26" s="1"/>
  <c r="G18" i="26"/>
  <c r="G17" i="26"/>
  <c r="A16" i="26"/>
  <c r="G14" i="26"/>
  <c r="A14" i="26"/>
  <c r="G13" i="26"/>
  <c r="G36" i="26" s="1"/>
  <c r="E19" i="1" s="1"/>
  <c r="F19" i="1" s="1"/>
  <c r="A13" i="26"/>
  <c r="G36" i="24"/>
  <c r="G35" i="24"/>
  <c r="A30" i="24"/>
  <c r="A34" i="24" s="1"/>
  <c r="G28" i="24"/>
  <c r="G27" i="24"/>
  <c r="G26" i="24"/>
  <c r="G25" i="24"/>
  <c r="G24" i="24"/>
  <c r="A23" i="24"/>
  <c r="G21" i="24"/>
  <c r="A20" i="24"/>
  <c r="A21" i="24" s="1"/>
  <c r="G18" i="24"/>
  <c r="G17" i="24"/>
  <c r="A16" i="24"/>
  <c r="G14" i="24"/>
  <c r="A14" i="24"/>
  <c r="G13" i="24"/>
  <c r="A13" i="24"/>
  <c r="E17" i="1"/>
  <c r="F17" i="1" s="1"/>
  <c r="E16" i="1"/>
  <c r="F16" i="1" s="1"/>
  <c r="E15" i="1"/>
  <c r="F15" i="1" s="1"/>
  <c r="G33" i="12"/>
  <c r="G32" i="12"/>
  <c r="G31" i="12"/>
  <c r="A30" i="12"/>
  <c r="G28" i="12"/>
  <c r="G27" i="12"/>
  <c r="G26" i="12"/>
  <c r="G25" i="12"/>
  <c r="G24" i="12"/>
  <c r="A23" i="12"/>
  <c r="G21" i="12"/>
  <c r="A20" i="12"/>
  <c r="A21" i="12" s="1"/>
  <c r="G18" i="12"/>
  <c r="G17" i="12"/>
  <c r="A16" i="12"/>
  <c r="G14" i="12"/>
  <c r="A14" i="12"/>
  <c r="G13" i="12"/>
  <c r="G35" i="12" s="1"/>
  <c r="A13" i="12"/>
  <c r="G34" i="11"/>
  <c r="G33" i="11"/>
  <c r="G32" i="11"/>
  <c r="G31" i="11"/>
  <c r="A30" i="11"/>
  <c r="G28" i="11"/>
  <c r="G27" i="11"/>
  <c r="G26" i="11"/>
  <c r="G25" i="11"/>
  <c r="G24" i="11"/>
  <c r="A23" i="11"/>
  <c r="G21" i="11"/>
  <c r="A20" i="11"/>
  <c r="A21" i="11" s="1"/>
  <c r="G18" i="11"/>
  <c r="G17" i="11"/>
  <c r="A16" i="11"/>
  <c r="G14" i="11"/>
  <c r="A14" i="11"/>
  <c r="G13" i="11"/>
  <c r="G36" i="11" s="1"/>
  <c r="A13" i="11"/>
  <c r="G33" i="10"/>
  <c r="G32" i="10"/>
  <c r="G31" i="10"/>
  <c r="A30" i="10"/>
  <c r="G28" i="10"/>
  <c r="G27" i="10"/>
  <c r="G26" i="10"/>
  <c r="G25" i="10"/>
  <c r="G24" i="10"/>
  <c r="A23" i="10"/>
  <c r="G21" i="10"/>
  <c r="A20" i="10"/>
  <c r="A21" i="10" s="1"/>
  <c r="G18" i="10"/>
  <c r="G17" i="10"/>
  <c r="A16" i="10"/>
  <c r="G14" i="10"/>
  <c r="A14" i="10"/>
  <c r="G13" i="10"/>
  <c r="G35" i="10" s="1"/>
  <c r="A13" i="10"/>
  <c r="G35" i="9"/>
  <c r="G34" i="9"/>
  <c r="G33" i="9"/>
  <c r="G32" i="9"/>
  <c r="G31" i="9"/>
  <c r="A30" i="9"/>
  <c r="G28" i="9"/>
  <c r="G27" i="9"/>
  <c r="G26" i="9"/>
  <c r="G25" i="9"/>
  <c r="G24" i="9"/>
  <c r="A23" i="9"/>
  <c r="G21" i="9"/>
  <c r="A20" i="9"/>
  <c r="A21" i="9" s="1"/>
  <c r="G18" i="9"/>
  <c r="G17" i="9"/>
  <c r="A16" i="9"/>
  <c r="G14" i="9"/>
  <c r="A14" i="9"/>
  <c r="G13" i="9"/>
  <c r="G37" i="9" s="1"/>
  <c r="E14" i="1" s="1"/>
  <c r="F14" i="1" s="1"/>
  <c r="A13" i="9"/>
  <c r="G36" i="8"/>
  <c r="G35" i="8"/>
  <c r="G34" i="8"/>
  <c r="G33" i="8"/>
  <c r="G32" i="8"/>
  <c r="G31" i="8"/>
  <c r="A30" i="8"/>
  <c r="G28" i="8"/>
  <c r="G27" i="8"/>
  <c r="G26" i="8"/>
  <c r="G25" i="8"/>
  <c r="G24" i="8"/>
  <c r="A23" i="8"/>
  <c r="G21" i="8"/>
  <c r="A20" i="8"/>
  <c r="A21" i="8" s="1"/>
  <c r="G18" i="8"/>
  <c r="G17" i="8"/>
  <c r="A16" i="8"/>
  <c r="G14" i="8"/>
  <c r="A14" i="8"/>
  <c r="G13" i="8"/>
  <c r="A13" i="8"/>
  <c r="G33" i="7"/>
  <c r="G32" i="7"/>
  <c r="G31" i="7"/>
  <c r="A30" i="7"/>
  <c r="G28" i="7"/>
  <c r="G27" i="7"/>
  <c r="G26" i="7"/>
  <c r="G25" i="7"/>
  <c r="G24" i="7"/>
  <c r="A23" i="7"/>
  <c r="G21" i="7"/>
  <c r="A20" i="7"/>
  <c r="A21" i="7" s="1"/>
  <c r="G18" i="7"/>
  <c r="G17" i="7"/>
  <c r="A16" i="7"/>
  <c r="G14" i="7"/>
  <c r="A14" i="7"/>
  <c r="G13" i="7"/>
  <c r="G35" i="7" s="1"/>
  <c r="E12" i="1" s="1"/>
  <c r="F12" i="1" s="1"/>
  <c r="A13" i="7"/>
  <c r="G31" i="6"/>
  <c r="A30" i="6"/>
  <c r="A31" i="6" s="1"/>
  <c r="G28" i="6"/>
  <c r="G27" i="6"/>
  <c r="G26" i="6"/>
  <c r="G25" i="6"/>
  <c r="G24" i="6"/>
  <c r="A23" i="6"/>
  <c r="G21" i="6"/>
  <c r="A20" i="6"/>
  <c r="A21" i="6" s="1"/>
  <c r="G18" i="6"/>
  <c r="G17" i="6"/>
  <c r="A16" i="6"/>
  <c r="G14" i="6"/>
  <c r="A14" i="6"/>
  <c r="G13" i="6"/>
  <c r="G33" i="6" s="1"/>
  <c r="E11" i="1" s="1"/>
  <c r="F11" i="1" s="1"/>
  <c r="A13" i="6"/>
  <c r="G33" i="4"/>
  <c r="G32" i="4"/>
  <c r="G31" i="4"/>
  <c r="A30" i="4"/>
  <c r="G28" i="4"/>
  <c r="G27" i="4"/>
  <c r="G26" i="4"/>
  <c r="G25" i="4"/>
  <c r="G24" i="4"/>
  <c r="A23" i="4"/>
  <c r="G21" i="4"/>
  <c r="A20" i="4"/>
  <c r="A21" i="4" s="1"/>
  <c r="G18" i="4"/>
  <c r="G17" i="4"/>
  <c r="A16" i="4"/>
  <c r="G14" i="4"/>
  <c r="A14" i="4"/>
  <c r="G13" i="4"/>
  <c r="A13" i="4"/>
  <c r="G31" i="3"/>
  <c r="A30" i="3"/>
  <c r="A31" i="3" s="1"/>
  <c r="G28" i="3"/>
  <c r="G27" i="3"/>
  <c r="G26" i="3"/>
  <c r="G25" i="3"/>
  <c r="G24" i="3"/>
  <c r="A23" i="3"/>
  <c r="G21" i="3"/>
  <c r="A20" i="3"/>
  <c r="A21" i="3" s="1"/>
  <c r="G18" i="3"/>
  <c r="G17" i="3"/>
  <c r="A16" i="3"/>
  <c r="G14" i="3"/>
  <c r="A14" i="3"/>
  <c r="G13" i="3"/>
  <c r="G33" i="3" s="1"/>
  <c r="E9" i="1" s="1"/>
  <c r="A13" i="3"/>
  <c r="G37" i="28" l="1"/>
  <c r="E20" i="1" s="1"/>
  <c r="A31" i="28"/>
  <c r="A32" i="28"/>
  <c r="G38" i="24"/>
  <c r="E18" i="1" s="1"/>
  <c r="F18" i="1" s="1"/>
  <c r="A33" i="24"/>
  <c r="A32" i="24"/>
  <c r="A31" i="24"/>
  <c r="A35" i="28"/>
  <c r="A34" i="28"/>
  <c r="A33" i="28"/>
  <c r="A27" i="28"/>
  <c r="A26" i="28"/>
  <c r="A25" i="28"/>
  <c r="A24" i="28"/>
  <c r="A28" i="28"/>
  <c r="A18" i="28"/>
  <c r="A17" i="28"/>
  <c r="A34" i="26"/>
  <c r="A31" i="26"/>
  <c r="A32" i="26"/>
  <c r="A33" i="26"/>
  <c r="A27" i="26"/>
  <c r="A26" i="26"/>
  <c r="A25" i="26"/>
  <c r="A28" i="26"/>
  <c r="A24" i="26"/>
  <c r="A18" i="26"/>
  <c r="A17" i="26"/>
  <c r="A36" i="24"/>
  <c r="A35" i="24"/>
  <c r="A28" i="24"/>
  <c r="A27" i="24"/>
  <c r="A25" i="24"/>
  <c r="A24" i="24"/>
  <c r="A26" i="24"/>
  <c r="A18" i="24"/>
  <c r="A17" i="24"/>
  <c r="G38" i="8"/>
  <c r="E13" i="1" s="1"/>
  <c r="F13" i="1" s="1"/>
  <c r="G35" i="4"/>
  <c r="E10" i="1" s="1"/>
  <c r="F10" i="1" s="1"/>
  <c r="A31" i="12"/>
  <c r="A33" i="12"/>
  <c r="A32" i="12"/>
  <c r="A27" i="12"/>
  <c r="A25" i="12"/>
  <c r="A26" i="12"/>
  <c r="A28" i="12"/>
  <c r="A24" i="12"/>
  <c r="A18" i="12"/>
  <c r="A17" i="12"/>
  <c r="A31" i="11"/>
  <c r="A34" i="11"/>
  <c r="A32" i="11"/>
  <c r="A33" i="11"/>
  <c r="A25" i="11"/>
  <c r="A24" i="11"/>
  <c r="A28" i="11"/>
  <c r="A27" i="11"/>
  <c r="A26" i="11"/>
  <c r="A17" i="11"/>
  <c r="A18" i="11"/>
  <c r="A31" i="10"/>
  <c r="A33" i="10"/>
  <c r="A32" i="10"/>
  <c r="A24" i="10"/>
  <c r="A28" i="10"/>
  <c r="A27" i="10"/>
  <c r="A26" i="10"/>
  <c r="A25" i="10"/>
  <c r="A17" i="10"/>
  <c r="A18" i="10"/>
  <c r="A31" i="9"/>
  <c r="A35" i="9"/>
  <c r="A32" i="9"/>
  <c r="A34" i="9"/>
  <c r="A33" i="9"/>
  <c r="A25" i="9"/>
  <c r="A24" i="9"/>
  <c r="A26" i="9"/>
  <c r="A27" i="9"/>
  <c r="A28" i="9"/>
  <c r="A18" i="9"/>
  <c r="A17" i="9"/>
  <c r="A36" i="8"/>
  <c r="A33" i="8"/>
  <c r="A31" i="8"/>
  <c r="A35" i="8"/>
  <c r="A34" i="8"/>
  <c r="A32" i="8"/>
  <c r="A24" i="8"/>
  <c r="A26" i="8"/>
  <c r="A25" i="8"/>
  <c r="A27" i="8"/>
  <c r="A28" i="8"/>
  <c r="A17" i="8"/>
  <c r="A18" i="8"/>
  <c r="A31" i="7"/>
  <c r="A33" i="7"/>
  <c r="A32" i="7"/>
  <c r="A26" i="7"/>
  <c r="A27" i="7"/>
  <c r="A24" i="7"/>
  <c r="A28" i="7"/>
  <c r="A25" i="7"/>
  <c r="A17" i="7"/>
  <c r="A18" i="7"/>
  <c r="A24" i="6"/>
  <c r="A25" i="6"/>
  <c r="A27" i="6"/>
  <c r="A28" i="6"/>
  <c r="A26" i="6"/>
  <c r="A18" i="6"/>
  <c r="A17" i="6"/>
  <c r="A31" i="4"/>
  <c r="A33" i="4"/>
  <c r="A32" i="4"/>
  <c r="A28" i="4"/>
  <c r="A27" i="4"/>
  <c r="A26" i="4"/>
  <c r="A25" i="4"/>
  <c r="A24" i="4"/>
  <c r="A18" i="4"/>
  <c r="A17" i="4"/>
  <c r="A25" i="3"/>
  <c r="A28" i="3"/>
  <c r="A24" i="3"/>
  <c r="A27" i="3"/>
  <c r="A26" i="3"/>
  <c r="A18" i="3"/>
  <c r="A17" i="3"/>
  <c r="F9" i="1"/>
  <c r="E21" i="1" l="1"/>
  <c r="F20" i="1"/>
  <c r="E22" i="1" s="1"/>
</calcChain>
</file>

<file path=xl/sharedStrings.xml><?xml version="1.0" encoding="utf-8"?>
<sst xmlns="http://schemas.openxmlformats.org/spreadsheetml/2006/main" count="2315" uniqueCount="124">
  <si>
    <t>Project Overview</t>
  </si>
  <si>
    <t>Project Number/s:</t>
  </si>
  <si>
    <t>BanSC.0072.2526G.REC</t>
  </si>
  <si>
    <t>Project Package/s:</t>
  </si>
  <si>
    <t>Moura Priority 1</t>
  </si>
  <si>
    <t>Contract Number:</t>
  </si>
  <si>
    <t>T2627.03</t>
  </si>
  <si>
    <t>Local Government:</t>
  </si>
  <si>
    <t>Banana Shire Council</t>
  </si>
  <si>
    <t>Asset Number</t>
  </si>
  <si>
    <t>Schedule</t>
  </si>
  <si>
    <t>Road Name</t>
  </si>
  <si>
    <t>Total Cost Exc GST</t>
  </si>
  <si>
    <t>Total Cost Inc GST</t>
  </si>
  <si>
    <t>A</t>
  </si>
  <si>
    <t>ALBERTA ROAD</t>
  </si>
  <si>
    <t>B</t>
  </si>
  <si>
    <t>BARALABA KOOEMBA ROAD</t>
  </si>
  <si>
    <t>D</t>
  </si>
  <si>
    <t>COOLUM ROAD</t>
  </si>
  <si>
    <t>E</t>
  </si>
  <si>
    <t>DENBY ROAD</t>
  </si>
  <si>
    <t>F</t>
  </si>
  <si>
    <t>HARCOURT ROAD</t>
  </si>
  <si>
    <t>G</t>
  </si>
  <si>
    <t>KOKOTUNGO DON RIVER ROAD</t>
  </si>
  <si>
    <t>I</t>
  </si>
  <si>
    <t>NORTHS ROAD</t>
  </si>
  <si>
    <t>J</t>
  </si>
  <si>
    <t>OLINDA ROAD</t>
  </si>
  <si>
    <t>K</t>
  </si>
  <si>
    <t>UNCLE TOM ROAD</t>
  </si>
  <si>
    <t>Total Excluding GST</t>
  </si>
  <si>
    <t>Total Including GST</t>
  </si>
  <si>
    <t>Project Scope</t>
  </si>
  <si>
    <t>Asset / Road name</t>
  </si>
  <si>
    <t>Asset number</t>
  </si>
  <si>
    <t>Site No.</t>
  </si>
  <si>
    <t>Chainage
start</t>
  </si>
  <si>
    <t>Chainage
end</t>
  </si>
  <si>
    <t>Coordinate
Start X</t>
  </si>
  <si>
    <t>Coordinate
Start Y</t>
  </si>
  <si>
    <t>Coordinate
End X</t>
  </si>
  <si>
    <t>Coordinate
End Y</t>
  </si>
  <si>
    <t>Recommended treatment</t>
  </si>
  <si>
    <t>Unit</t>
  </si>
  <si>
    <t>Length</t>
  </si>
  <si>
    <t>Width</t>
  </si>
  <si>
    <t>Depth</t>
  </si>
  <si>
    <t>Qty</t>
  </si>
  <si>
    <t>Medium formation grading</t>
  </si>
  <si>
    <t>m</t>
  </si>
  <si>
    <t>Heavy formation grading incorporating 50mm of imported material</t>
  </si>
  <si>
    <t>m3</t>
  </si>
  <si>
    <t>Heavy formation grading</t>
  </si>
  <si>
    <t>Gravel Resheeting 150mm</t>
  </si>
  <si>
    <t>Heavy formation grading incorporating 75mm of imported material</t>
  </si>
  <si>
    <t>Gravel Resheeting 100mm</t>
  </si>
  <si>
    <t>Bulk excavate surplus material and remove from site</t>
  </si>
  <si>
    <t>Bill of Quantities</t>
  </si>
  <si>
    <t>Asset Number:</t>
  </si>
  <si>
    <t>Asset Name:</t>
  </si>
  <si>
    <t>Location:</t>
  </si>
  <si>
    <t>4358 to 20153</t>
  </si>
  <si>
    <t>Item</t>
  </si>
  <si>
    <t xml:space="preserve">Description </t>
  </si>
  <si>
    <t>UOM</t>
  </si>
  <si>
    <t>Rate</t>
  </si>
  <si>
    <t>Total</t>
  </si>
  <si>
    <t>A1</t>
  </si>
  <si>
    <t>PROVISION FOR TRAFFIC</t>
  </si>
  <si>
    <t/>
  </si>
  <si>
    <t>Provision for traffic (MRS02 Oct 14)</t>
  </si>
  <si>
    <t>lump sum</t>
  </si>
  <si>
    <t>Traffic Management Plan</t>
  </si>
  <si>
    <t>SURVEY</t>
  </si>
  <si>
    <t>Detailed land survey (Start of project)</t>
  </si>
  <si>
    <t>Detailed land survey (End of project)</t>
  </si>
  <si>
    <t>CONTRACTOR'S  SITE FACILITIES AND CAMP</t>
  </si>
  <si>
    <t>Contractor's site facilities</t>
  </si>
  <si>
    <t>ENVIRONMENTAL MANAGEMENT</t>
  </si>
  <si>
    <t>Environmental  Inspections</t>
  </si>
  <si>
    <t>Develop Environmental  Management  Plan (Construction)</t>
  </si>
  <si>
    <t>Implement Environmental  Management  Plan (Construction)</t>
  </si>
  <si>
    <t>Environmental  Licences, Permits and Approvals</t>
  </si>
  <si>
    <t>Fauna Management,  if ordered (Provisional Quantity)</t>
  </si>
  <si>
    <t>each</t>
  </si>
  <si>
    <t>RECONSTRUCTION TREATMENTS</t>
  </si>
  <si>
    <t>TOTAL</t>
  </si>
  <si>
    <t>1402 to 10385</t>
  </si>
  <si>
    <t>B1</t>
  </si>
  <si>
    <t>2795 to 8274</t>
  </si>
  <si>
    <t>D1</t>
  </si>
  <si>
    <t>93 to 20133</t>
  </si>
  <si>
    <t>E1</t>
  </si>
  <si>
    <t>49 to 7512</t>
  </si>
  <si>
    <t>F1</t>
  </si>
  <si>
    <t>12291 to 25982</t>
  </si>
  <si>
    <t>G1</t>
  </si>
  <si>
    <t>41 to 6828</t>
  </si>
  <si>
    <t>I1</t>
  </si>
  <si>
    <t>1 to 16695</t>
  </si>
  <si>
    <t>J1</t>
  </si>
  <si>
    <t>10 to 10055</t>
  </si>
  <si>
    <t>K1</t>
  </si>
  <si>
    <t>Package</t>
  </si>
  <si>
    <t>Item Type</t>
  </si>
  <si>
    <t>L</t>
  </si>
  <si>
    <t>M</t>
  </si>
  <si>
    <t>N</t>
  </si>
  <si>
    <t>BANANA MUNGI ROAD</t>
  </si>
  <si>
    <t>GENEVA ROAD</t>
  </si>
  <si>
    <t>BINDAREE ROAD</t>
  </si>
  <si>
    <t>BanSC.0074.2526G.REC</t>
  </si>
  <si>
    <t>Moura Priority 2</t>
  </si>
  <si>
    <t>10 to 29200</t>
  </si>
  <si>
    <t>42 to 4777</t>
  </si>
  <si>
    <t>10 to 9305</t>
  </si>
  <si>
    <t>N1</t>
  </si>
  <si>
    <t>M1</t>
  </si>
  <si>
    <t>L1</t>
  </si>
  <si>
    <t>Bulk fill - imported</t>
  </si>
  <si>
    <t>Bulk Excavate surplus material and remove from site</t>
  </si>
  <si>
    <t>BanSC.0072.2526G.REC &amp; BanSC.0074.2526G.REC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</si>
</sst>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0.000000"/>
  </numFmts>
  <fonts count="17" x14ac:knownFonts="1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8"/>
      <color theme="3"/>
      <name val="Franklin Gothic Book"/>
      <family val="2"/>
      <scheme val="minor"/>
    </font>
    <font>
      <b/>
      <sz val="11"/>
      <name val="Franklin Gothic Book"/>
      <family val="2"/>
      <scheme val="minor"/>
    </font>
    <font>
      <sz val="11"/>
      <name val="Franklin Gothic Book"/>
      <family val="2"/>
      <scheme val="minor"/>
    </font>
    <font>
      <b/>
      <sz val="12"/>
      <color theme="0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0"/>
      <name val="Franklin Gothic Book"/>
      <family val="2"/>
      <scheme val="minor"/>
    </font>
    <font>
      <sz val="10"/>
      <name val="Franklin Gothic Book"/>
      <family val="2"/>
      <scheme val="minor"/>
    </font>
    <font>
      <sz val="11"/>
      <color rgb="FF000000"/>
      <name val="Franklin Gothic Book"/>
      <family val="2"/>
      <scheme val="minor"/>
    </font>
    <font>
      <sz val="11"/>
      <name val="Calibri"/>
      <family val="2"/>
    </font>
    <font>
      <b/>
      <sz val="7"/>
      <color theme="0"/>
      <name val="Franklin Gothic Book"/>
      <family val="2"/>
      <scheme val="minor"/>
    </font>
    <font>
      <sz val="7"/>
      <color rgb="FF000000"/>
      <name val="Franklin Gothic Book"/>
      <family val="2"/>
      <scheme val="minor"/>
    </font>
    <font>
      <sz val="7"/>
      <color rgb="FF000000"/>
      <name val="Franklin Gothic Book"/>
      <family val="2"/>
    </font>
    <font>
      <sz val="8"/>
      <name val="Franklin Gothic Book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2"/>
      </bottom>
      <diagonal/>
    </border>
    <border>
      <left style="thin">
        <color indexed="64"/>
      </left>
      <right style="thin">
        <color indexed="64"/>
      </right>
      <top style="hair">
        <color theme="2"/>
      </top>
      <bottom style="hair">
        <color theme="2"/>
      </bottom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auto="1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/>
      <top style="thin">
        <color theme="2"/>
      </top>
      <bottom style="thin">
        <color auto="1"/>
      </bottom>
      <diagonal/>
    </border>
    <border>
      <left/>
      <right/>
      <top style="thin">
        <color theme="2"/>
      </top>
      <bottom style="thin">
        <color auto="1"/>
      </bottom>
      <diagonal/>
    </border>
    <border>
      <left/>
      <right style="thin">
        <color auto="1"/>
      </right>
      <top style="thin">
        <color theme="2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hair">
        <color theme="2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theme="2"/>
      </bottom>
      <diagonal/>
    </border>
    <border>
      <left style="thin">
        <color rgb="FF000000"/>
      </left>
      <right style="thin">
        <color indexed="64"/>
      </right>
      <top style="hair">
        <color theme="2"/>
      </top>
      <bottom style="hair">
        <color theme="2"/>
      </bottom>
      <diagonal/>
    </border>
    <border>
      <left style="thin">
        <color indexed="64"/>
      </left>
      <right style="thin">
        <color rgb="FF000000"/>
      </right>
      <top style="hair">
        <color theme="2"/>
      </top>
      <bottom style="hair">
        <color theme="2"/>
      </bottom>
      <diagonal/>
    </border>
    <border>
      <left style="thin">
        <color rgb="FF000000"/>
      </left>
      <right style="thin">
        <color indexed="64"/>
      </right>
      <top style="hair">
        <color theme="2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72">
    <xf numFmtId="0" fontId="0" fillId="0" borderId="0" xfId="0"/>
    <xf numFmtId="0" fontId="4" fillId="2" borderId="0" xfId="0" applyFont="1" applyFill="1" applyAlignment="1">
      <alignment vertical="top"/>
    </xf>
    <xf numFmtId="0" fontId="0" fillId="2" borderId="0" xfId="0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/>
    <xf numFmtId="44" fontId="6" fillId="2" borderId="0" xfId="0" applyNumberFormat="1" applyFont="1" applyFill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4" fontId="0" fillId="0" borderId="1" xfId="0" applyNumberFormat="1" applyBorder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/>
    </xf>
    <xf numFmtId="44" fontId="0" fillId="0" borderId="2" xfId="0" applyNumberFormat="1" applyBorder="1"/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2" fillId="0" borderId="0" xfId="2" applyFont="1"/>
    <xf numFmtId="0" fontId="9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3" fillId="3" borderId="10" xfId="2" applyFont="1" applyFill="1" applyBorder="1" applyAlignment="1">
      <alignment horizontal="left" vertical="center" wrapText="1" readingOrder="1"/>
    </xf>
    <xf numFmtId="0" fontId="14" fillId="0" borderId="11" xfId="2" applyFont="1" applyBorder="1" applyAlignment="1">
      <alignment vertical="center"/>
    </xf>
    <xf numFmtId="0" fontId="15" fillId="0" borderId="11" xfId="2" applyFont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44" fontId="0" fillId="5" borderId="1" xfId="0" applyNumberFormat="1" applyFill="1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/>
    </xf>
    <xf numFmtId="44" fontId="0" fillId="0" borderId="2" xfId="0" applyNumberFormat="1" applyBorder="1" applyAlignment="1">
      <alignment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44" fontId="0" fillId="5" borderId="2" xfId="0" applyNumberFormat="1" applyFill="1" applyBorder="1" applyAlignment="1">
      <alignment vertical="center"/>
    </xf>
    <xf numFmtId="0" fontId="3" fillId="0" borderId="0" xfId="0" applyFont="1"/>
    <xf numFmtId="0" fontId="0" fillId="0" borderId="12" xfId="0" applyBorder="1" applyAlignment="1">
      <alignment horizontal="right" vertical="center"/>
    </xf>
    <xf numFmtId="0" fontId="0" fillId="0" borderId="12" xfId="0" applyBorder="1" applyAlignment="1">
      <alignment vertical="center"/>
    </xf>
    <xf numFmtId="44" fontId="0" fillId="0" borderId="12" xfId="0" applyNumberFormat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3" fillId="4" borderId="15" xfId="0" applyFont="1" applyFill="1" applyBorder="1" applyAlignment="1">
      <alignment horizontal="right" vertical="center"/>
    </xf>
    <xf numFmtId="44" fontId="3" fillId="4" borderId="11" xfId="0" applyNumberFormat="1" applyFont="1" applyFill="1" applyBorder="1" applyAlignment="1">
      <alignment vertic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7" fontId="0" fillId="0" borderId="20" xfId="0" applyNumberFormat="1" applyBorder="1"/>
    <xf numFmtId="7" fontId="0" fillId="0" borderId="22" xfId="0" applyNumberFormat="1" applyBorder="1"/>
    <xf numFmtId="0" fontId="7" fillId="3" borderId="1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0" fillId="0" borderId="2" xfId="0" applyBorder="1" applyAlignment="1">
      <alignment horizontal="center"/>
    </xf>
    <xf numFmtId="43" fontId="0" fillId="0" borderId="2" xfId="1" applyFont="1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horizontal="center"/>
    </xf>
    <xf numFmtId="44" fontId="0" fillId="0" borderId="12" xfId="0" applyNumberFormat="1" applyBorder="1"/>
    <xf numFmtId="0" fontId="15" fillId="0" borderId="11" xfId="2" applyFont="1" applyBorder="1" applyAlignment="1">
      <alignment horizontal="center" vertical="center"/>
    </xf>
    <xf numFmtId="1" fontId="15" fillId="0" borderId="11" xfId="2" applyNumberFormat="1" applyFont="1" applyBorder="1" applyAlignment="1">
      <alignment vertical="center"/>
    </xf>
    <xf numFmtId="165" fontId="15" fillId="0" borderId="11" xfId="2" applyNumberFormat="1" applyFont="1" applyBorder="1" applyAlignment="1">
      <alignment vertical="center"/>
    </xf>
    <xf numFmtId="0" fontId="8" fillId="4" borderId="3" xfId="0" applyFont="1" applyFill="1" applyBorder="1" applyAlignment="1">
      <alignment horizontal="right"/>
    </xf>
    <xf numFmtId="0" fontId="8" fillId="4" borderId="4" xfId="0" applyFont="1" applyFill="1" applyBorder="1" applyAlignment="1">
      <alignment horizontal="right"/>
    </xf>
    <xf numFmtId="44" fontId="0" fillId="0" borderId="4" xfId="0" applyNumberFormat="1" applyBorder="1" applyAlignment="1">
      <alignment horizontal="center"/>
    </xf>
    <xf numFmtId="44" fontId="8" fillId="0" borderId="5" xfId="0" applyNumberFormat="1" applyFont="1" applyBorder="1" applyAlignment="1">
      <alignment horizontal="center"/>
    </xf>
    <xf numFmtId="0" fontId="8" fillId="4" borderId="6" xfId="0" applyFont="1" applyFill="1" applyBorder="1" applyAlignment="1">
      <alignment horizontal="right"/>
    </xf>
    <xf numFmtId="0" fontId="8" fillId="4" borderId="7" xfId="0" applyFont="1" applyFill="1" applyBorder="1" applyAlignment="1">
      <alignment horizontal="right"/>
    </xf>
    <xf numFmtId="44" fontId="0" fillId="0" borderId="7" xfId="0" applyNumberFormat="1" applyBorder="1" applyAlignment="1">
      <alignment horizontal="center"/>
    </xf>
    <xf numFmtId="44" fontId="8" fillId="0" borderId="8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3AB6428D-FE30-4119-BFED-EFBDC3E942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958850</xdr:colOff>
      <xdr:row>0</xdr:row>
      <xdr:rowOff>196850</xdr:rowOff>
    </xdr:from>
    <xdr:to>
      <xdr:col>5</xdr:col>
      <xdr:colOff>1524409</xdr:colOff>
      <xdr:row>3</xdr:row>
      <xdr:rowOff>85794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008C5A-09D4-41AE-AFC3-6A98B41D9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77200" y="196850"/>
          <a:ext cx="2140359" cy="62998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444500</xdr:colOff>
      <xdr:row>0</xdr:row>
      <xdr:rowOff>152400</xdr:rowOff>
    </xdr:from>
    <xdr:to>
      <xdr:col>14</xdr:col>
      <xdr:colOff>419509</xdr:colOff>
      <xdr:row>4</xdr:row>
      <xdr:rowOff>1339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BBFCDF-1E19-4351-AA79-99E8B8A4F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8500" y="152400"/>
          <a:ext cx="2140359" cy="62998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1</xdr:row>
      <xdr:rowOff>12700</xdr:rowOff>
    </xdr:from>
    <xdr:to>
      <xdr:col>6</xdr:col>
      <xdr:colOff>1378359</xdr:colOff>
      <xdr:row>4</xdr:row>
      <xdr:rowOff>134689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B2BDABE-F7D3-41E5-ABD3-F56E7D39F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98300" y="298450"/>
          <a:ext cx="2140359" cy="6299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444500</xdr:colOff>
      <xdr:row>0</xdr:row>
      <xdr:rowOff>152400</xdr:rowOff>
    </xdr:from>
    <xdr:to>
      <xdr:col>14</xdr:col>
      <xdr:colOff>419509</xdr:colOff>
      <xdr:row>4</xdr:row>
      <xdr:rowOff>1339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0B0DD7-EB84-45A4-96DF-CCF927C0A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8500" y="152400"/>
          <a:ext cx="2140359" cy="629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774700</xdr:colOff>
      <xdr:row>1</xdr:row>
      <xdr:rowOff>76200</xdr:rowOff>
    </xdr:from>
    <xdr:to>
      <xdr:col>6</xdr:col>
      <xdr:colOff>1372009</xdr:colOff>
      <xdr:row>5</xdr:row>
      <xdr:rowOff>7689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EF874E5-ECED-47D4-AC7A-ACAFAED7F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91950" y="361950"/>
          <a:ext cx="2140359" cy="62998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444500</xdr:colOff>
      <xdr:row>0</xdr:row>
      <xdr:rowOff>152400</xdr:rowOff>
    </xdr:from>
    <xdr:to>
      <xdr:col>14</xdr:col>
      <xdr:colOff>419509</xdr:colOff>
      <xdr:row>4</xdr:row>
      <xdr:rowOff>1339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521646-9968-478E-9D51-BC08FE6E5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8500" y="152400"/>
          <a:ext cx="2140359" cy="629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1</xdr:row>
      <xdr:rowOff>31750</xdr:rowOff>
    </xdr:from>
    <xdr:to>
      <xdr:col>6</xdr:col>
      <xdr:colOff>1340259</xdr:colOff>
      <xdr:row>4</xdr:row>
      <xdr:rowOff>153739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B91FAFC-1C9B-4F6D-92CE-2957D8FC6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60200" y="317500"/>
          <a:ext cx="2140359" cy="62998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444500</xdr:colOff>
      <xdr:row>0</xdr:row>
      <xdr:rowOff>152400</xdr:rowOff>
    </xdr:from>
    <xdr:to>
      <xdr:col>14</xdr:col>
      <xdr:colOff>419509</xdr:colOff>
      <xdr:row>4</xdr:row>
      <xdr:rowOff>1339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05F9BD-FA23-425C-9A5A-7C18B14B8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8500" y="152400"/>
          <a:ext cx="2140359" cy="629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1</xdr:row>
      <xdr:rowOff>69850</xdr:rowOff>
    </xdr:from>
    <xdr:to>
      <xdr:col>6</xdr:col>
      <xdr:colOff>1378359</xdr:colOff>
      <xdr:row>5</xdr:row>
      <xdr:rowOff>1339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5827FB3-253D-467B-887D-104D7165C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98300" y="355600"/>
          <a:ext cx="2140359" cy="629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444500</xdr:colOff>
      <xdr:row>0</xdr:row>
      <xdr:rowOff>152400</xdr:rowOff>
    </xdr:from>
    <xdr:to>
      <xdr:col>14</xdr:col>
      <xdr:colOff>419509</xdr:colOff>
      <xdr:row>4</xdr:row>
      <xdr:rowOff>1339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C1EDCA-EBB9-4D78-8C10-5942BC5FB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8500" y="152400"/>
          <a:ext cx="2140359" cy="62998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793750</xdr:colOff>
      <xdr:row>1</xdr:row>
      <xdr:rowOff>50800</xdr:rowOff>
    </xdr:from>
    <xdr:to>
      <xdr:col>6</xdr:col>
      <xdr:colOff>1391059</xdr:colOff>
      <xdr:row>4</xdr:row>
      <xdr:rowOff>172789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8EDD950-935C-4E43-9A54-C82AA7314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00" y="336550"/>
          <a:ext cx="2140359" cy="629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444500</xdr:colOff>
      <xdr:row>0</xdr:row>
      <xdr:rowOff>152400</xdr:rowOff>
    </xdr:from>
    <xdr:to>
      <xdr:col>14</xdr:col>
      <xdr:colOff>419509</xdr:colOff>
      <xdr:row>4</xdr:row>
      <xdr:rowOff>1339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1A9F85-349E-4FFE-921A-92BA7FACB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8500" y="152400"/>
          <a:ext cx="2140359" cy="62998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444500</xdr:colOff>
      <xdr:row>0</xdr:row>
      <xdr:rowOff>152400</xdr:rowOff>
    </xdr:from>
    <xdr:to>
      <xdr:col>14</xdr:col>
      <xdr:colOff>419509</xdr:colOff>
      <xdr:row>4</xdr:row>
      <xdr:rowOff>1339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D607F8-319B-4B9E-87A9-D8D1B1488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8500" y="152400"/>
          <a:ext cx="2140359" cy="66808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1</xdr:row>
      <xdr:rowOff>31750</xdr:rowOff>
    </xdr:from>
    <xdr:to>
      <xdr:col>6</xdr:col>
      <xdr:colOff>1340259</xdr:colOff>
      <xdr:row>4</xdr:row>
      <xdr:rowOff>153739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2E9B0D-EFB3-4314-91D5-E88820C6C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9850" y="342900"/>
          <a:ext cx="2140359" cy="60458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444500</xdr:colOff>
      <xdr:row>0</xdr:row>
      <xdr:rowOff>152400</xdr:rowOff>
    </xdr:from>
    <xdr:to>
      <xdr:col>14</xdr:col>
      <xdr:colOff>419509</xdr:colOff>
      <xdr:row>4</xdr:row>
      <xdr:rowOff>1339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B0238A-6FD6-4679-8BC6-2A44134C1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8500" y="152400"/>
          <a:ext cx="2140359" cy="66808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1</xdr:row>
      <xdr:rowOff>69850</xdr:rowOff>
    </xdr:from>
    <xdr:to>
      <xdr:col>6</xdr:col>
      <xdr:colOff>1378359</xdr:colOff>
      <xdr:row>5</xdr:row>
      <xdr:rowOff>1339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3821DF-109F-49E8-8C11-A1A9C574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07950" y="381000"/>
          <a:ext cx="2140359" cy="59188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444500</xdr:colOff>
      <xdr:row>0</xdr:row>
      <xdr:rowOff>152400</xdr:rowOff>
    </xdr:from>
    <xdr:to>
      <xdr:col>14</xdr:col>
      <xdr:colOff>419509</xdr:colOff>
      <xdr:row>4</xdr:row>
      <xdr:rowOff>1339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23ED47-6ACA-42A5-BB8E-18D2D8B29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8500" y="152400"/>
          <a:ext cx="2140359" cy="66808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793750</xdr:colOff>
      <xdr:row>1</xdr:row>
      <xdr:rowOff>50800</xdr:rowOff>
    </xdr:from>
    <xdr:to>
      <xdr:col>6</xdr:col>
      <xdr:colOff>1391059</xdr:colOff>
      <xdr:row>4</xdr:row>
      <xdr:rowOff>172789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0BFA79-0D8F-43D3-A9F1-88D0B91F0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20650" y="361950"/>
          <a:ext cx="2140359" cy="6045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844550</xdr:colOff>
      <xdr:row>1</xdr:row>
      <xdr:rowOff>101600</xdr:rowOff>
    </xdr:from>
    <xdr:to>
      <xdr:col>6</xdr:col>
      <xdr:colOff>1441859</xdr:colOff>
      <xdr:row>5</xdr:row>
      <xdr:rowOff>33089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0BBBD7-275B-46FF-99A7-A8298859F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61800" y="387350"/>
          <a:ext cx="2140359" cy="6299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444500</xdr:colOff>
      <xdr:row>0</xdr:row>
      <xdr:rowOff>152400</xdr:rowOff>
    </xdr:from>
    <xdr:to>
      <xdr:col>14</xdr:col>
      <xdr:colOff>419509</xdr:colOff>
      <xdr:row>4</xdr:row>
      <xdr:rowOff>1339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CDD1CF-C028-4531-84D4-B3DD404CE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8500" y="152400"/>
          <a:ext cx="2140359" cy="6299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692150</xdr:colOff>
      <xdr:row>1</xdr:row>
      <xdr:rowOff>50800</xdr:rowOff>
    </xdr:from>
    <xdr:to>
      <xdr:col>6</xdr:col>
      <xdr:colOff>1289459</xdr:colOff>
      <xdr:row>4</xdr:row>
      <xdr:rowOff>172789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058E183-7685-4CBF-A89F-0625E3CB8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09400" y="336550"/>
          <a:ext cx="2140359" cy="6299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444500</xdr:colOff>
      <xdr:row>0</xdr:row>
      <xdr:rowOff>152400</xdr:rowOff>
    </xdr:from>
    <xdr:to>
      <xdr:col>14</xdr:col>
      <xdr:colOff>419509</xdr:colOff>
      <xdr:row>4</xdr:row>
      <xdr:rowOff>1339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E02059-AC43-4D5A-B798-EA957EC85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8500" y="152400"/>
          <a:ext cx="2140359" cy="62998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1</xdr:row>
      <xdr:rowOff>38100</xdr:rowOff>
    </xdr:from>
    <xdr:to>
      <xdr:col>6</xdr:col>
      <xdr:colOff>1302159</xdr:colOff>
      <xdr:row>4</xdr:row>
      <xdr:rowOff>160089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AC512C-FE8B-475D-8CB4-E4445413F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2100" y="323850"/>
          <a:ext cx="2140359" cy="6299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444500</xdr:colOff>
      <xdr:row>0</xdr:row>
      <xdr:rowOff>152400</xdr:rowOff>
    </xdr:from>
    <xdr:to>
      <xdr:col>14</xdr:col>
      <xdr:colOff>419509</xdr:colOff>
      <xdr:row>4</xdr:row>
      <xdr:rowOff>1339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885153-0A9A-4563-9EA1-BBCA50212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8500" y="152400"/>
          <a:ext cx="2140359" cy="62998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736600</xdr:colOff>
      <xdr:row>1</xdr:row>
      <xdr:rowOff>107950</xdr:rowOff>
    </xdr:from>
    <xdr:to>
      <xdr:col>6</xdr:col>
      <xdr:colOff>1333909</xdr:colOff>
      <xdr:row>5</xdr:row>
      <xdr:rowOff>39439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699A218-D0FE-4842-B37F-20DAC1756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53850" y="393700"/>
          <a:ext cx="2140359" cy="6299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PS HSC">
  <a:themeElements>
    <a:clrScheme name="Custom 5">
      <a:dk1>
        <a:sysClr val="windowText" lastClr="000000"/>
      </a:dk1>
      <a:lt1>
        <a:sysClr val="window" lastClr="FFFFFF"/>
      </a:lt1>
      <a:dk2>
        <a:srgbClr val="264847"/>
      </a:dk2>
      <a:lt2>
        <a:srgbClr val="DCECEC"/>
      </a:lt2>
      <a:accent1>
        <a:srgbClr val="768962"/>
      </a:accent1>
      <a:accent2>
        <a:srgbClr val="9F9895"/>
      </a:accent2>
      <a:accent3>
        <a:srgbClr val="566B8D"/>
      </a:accent3>
      <a:accent4>
        <a:srgbClr val="939598"/>
      </a:accent4>
      <a:accent5>
        <a:srgbClr val="ECEDF0"/>
      </a:accent5>
      <a:accent6>
        <a:srgbClr val="F7941E"/>
      </a:accent6>
      <a:hlink>
        <a:srgbClr val="0000FF"/>
      </a:hlink>
      <a:folHlink>
        <a:srgbClr val="800080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E9C4C-E48B-487F-BA28-E6780B0A6951}">
  <sheetPr codeName="Sheet21">
    <tabColor theme="9"/>
  </sheetPr>
  <dimension ref="A1:P22"/>
  <sheetViews>
    <sheetView tabSelected="1" workbookViewId="0">
      <selection activeCell="J24" sqref="J24"/>
    </sheetView>
  </sheetViews>
  <sheetFormatPr defaultRowHeight="14" x14ac:dyDescent="0.6"/>
  <cols>
    <col min="1" max="2" width="17.4609375" customWidth="1"/>
    <col min="3" max="3" width="11.57421875" customWidth="1"/>
    <col min="4" max="4" width="45.8046875" customWidth="1"/>
    <col min="5" max="6" width="19.07421875" customWidth="1"/>
    <col min="9" max="9" width="16.3046875" customWidth="1"/>
    <col min="10" max="11" width="13.07421875" customWidth="1"/>
    <col min="14" max="14" width="14.07421875" customWidth="1"/>
  </cols>
  <sheetData>
    <row r="1" spans="1:16" ht="30" customHeight="1" x14ac:dyDescent="0.6">
      <c r="A1" s="1" t="s">
        <v>0</v>
      </c>
      <c r="B1" s="2"/>
      <c r="C1" s="2"/>
      <c r="D1" s="2"/>
      <c r="E1" s="2"/>
      <c r="F1" s="2"/>
    </row>
    <row r="2" spans="1:16" ht="10" customHeight="1" x14ac:dyDescent="0.6">
      <c r="A2" s="1"/>
      <c r="B2" s="2"/>
      <c r="C2" s="2"/>
      <c r="D2" s="2"/>
      <c r="E2" s="2"/>
      <c r="F2" s="2"/>
    </row>
    <row r="3" spans="1:16" ht="18.75" customHeight="1" x14ac:dyDescent="0.6">
      <c r="A3" s="3" t="s">
        <v>1</v>
      </c>
      <c r="B3" s="4" t="s">
        <v>123</v>
      </c>
      <c r="C3" s="4"/>
      <c r="D3" s="4"/>
      <c r="E3" s="5"/>
      <c r="F3" s="5"/>
    </row>
    <row r="4" spans="1:16" ht="18.75" customHeight="1" x14ac:dyDescent="0.6">
      <c r="A4" s="3" t="s">
        <v>3</v>
      </c>
      <c r="B4" s="4" t="s">
        <v>4</v>
      </c>
      <c r="C4" s="4"/>
      <c r="D4" s="4"/>
      <c r="E4" s="5"/>
      <c r="F4" s="5"/>
    </row>
    <row r="5" spans="1:16" ht="18.75" customHeight="1" x14ac:dyDescent="0.6">
      <c r="A5" s="3" t="s">
        <v>5</v>
      </c>
      <c r="B5" s="4" t="s">
        <v>6</v>
      </c>
      <c r="C5" s="4"/>
      <c r="D5" s="4"/>
      <c r="E5" s="5"/>
      <c r="F5" s="5"/>
    </row>
    <row r="6" spans="1:16" ht="18.7" customHeight="1" x14ac:dyDescent="0.6">
      <c r="A6" s="3" t="s">
        <v>7</v>
      </c>
      <c r="B6" s="4" t="s">
        <v>8</v>
      </c>
      <c r="C6" s="4"/>
      <c r="D6" s="4"/>
      <c r="E6" s="6"/>
      <c r="F6" s="5"/>
    </row>
    <row r="7" spans="1:16" ht="10" customHeight="1" x14ac:dyDescent="0.6">
      <c r="A7" s="3"/>
      <c r="B7" s="4"/>
      <c r="C7" s="4"/>
      <c r="D7" s="4"/>
      <c r="E7" s="6"/>
      <c r="F7" s="5"/>
    </row>
    <row r="8" spans="1:16" ht="16.5" x14ac:dyDescent="0.6">
      <c r="A8" s="51" t="s">
        <v>9</v>
      </c>
      <c r="B8" s="52" t="s">
        <v>10</v>
      </c>
      <c r="C8" s="52" t="s">
        <v>105</v>
      </c>
      <c r="D8" s="53" t="s">
        <v>11</v>
      </c>
      <c r="E8" s="53" t="s">
        <v>12</v>
      </c>
      <c r="F8" s="54" t="s">
        <v>13</v>
      </c>
    </row>
    <row r="9" spans="1:16" x14ac:dyDescent="0.6">
      <c r="A9" s="47">
        <v>5</v>
      </c>
      <c r="B9" s="7" t="s">
        <v>14</v>
      </c>
      <c r="C9" s="7">
        <v>3</v>
      </c>
      <c r="D9" s="8" t="s">
        <v>15</v>
      </c>
      <c r="E9" s="9">
        <f>'A. Bill of Quantities'!$G$33</f>
        <v>0</v>
      </c>
      <c r="F9" s="49">
        <f>Summary!$E9*1.1</f>
        <v>0</v>
      </c>
      <c r="M9" s="10"/>
      <c r="N9" s="11"/>
      <c r="P9" s="11"/>
    </row>
    <row r="10" spans="1:16" x14ac:dyDescent="0.6">
      <c r="A10" s="48">
        <v>26</v>
      </c>
      <c r="B10" s="12" t="s">
        <v>16</v>
      </c>
      <c r="C10" s="55">
        <v>2</v>
      </c>
      <c r="D10" s="13" t="s">
        <v>17</v>
      </c>
      <c r="E10" s="14">
        <f>'B. Bill of Quantities'!$G$35</f>
        <v>0</v>
      </c>
      <c r="F10" s="50">
        <f>Summary!$E10*1.1</f>
        <v>0</v>
      </c>
      <c r="M10" s="10"/>
      <c r="N10" s="11"/>
      <c r="P10" s="11"/>
    </row>
    <row r="11" spans="1:16" x14ac:dyDescent="0.6">
      <c r="A11" s="48">
        <v>105</v>
      </c>
      <c r="B11" s="12" t="s">
        <v>18</v>
      </c>
      <c r="C11" s="55">
        <v>3</v>
      </c>
      <c r="D11" s="13" t="s">
        <v>19</v>
      </c>
      <c r="E11" s="14">
        <f>'D. Bill of Quantities'!$G$33</f>
        <v>0</v>
      </c>
      <c r="F11" s="50">
        <f>Summary!$E11*1.1</f>
        <v>0</v>
      </c>
      <c r="M11" s="10"/>
      <c r="N11" s="11"/>
      <c r="P11" s="11"/>
    </row>
    <row r="12" spans="1:16" x14ac:dyDescent="0.6">
      <c r="A12" s="48">
        <v>127</v>
      </c>
      <c r="B12" s="12" t="s">
        <v>20</v>
      </c>
      <c r="C12" s="55">
        <v>3</v>
      </c>
      <c r="D12" s="13" t="s">
        <v>21</v>
      </c>
      <c r="E12" s="14">
        <f>'E. Bill of Quantities'!$G$35</f>
        <v>0</v>
      </c>
      <c r="F12" s="50">
        <f>Summary!$E12*1.1</f>
        <v>0</v>
      </c>
      <c r="M12" s="10"/>
      <c r="N12" s="11"/>
      <c r="P12" s="11"/>
    </row>
    <row r="13" spans="1:16" x14ac:dyDescent="0.6">
      <c r="A13" s="48">
        <v>219</v>
      </c>
      <c r="B13" s="12" t="s">
        <v>22</v>
      </c>
      <c r="C13" s="55">
        <v>4</v>
      </c>
      <c r="D13" s="13" t="s">
        <v>23</v>
      </c>
      <c r="E13" s="14">
        <f>'F. Bill of Quantities'!$G$38</f>
        <v>0</v>
      </c>
      <c r="F13" s="50">
        <f>Summary!$E13*1.1</f>
        <v>0</v>
      </c>
      <c r="M13" s="10"/>
      <c r="N13" s="11"/>
      <c r="P13" s="11"/>
    </row>
    <row r="14" spans="1:16" x14ac:dyDescent="0.6">
      <c r="A14" s="48">
        <v>282</v>
      </c>
      <c r="B14" s="12" t="s">
        <v>24</v>
      </c>
      <c r="C14" s="55">
        <v>2</v>
      </c>
      <c r="D14" s="13" t="s">
        <v>25</v>
      </c>
      <c r="E14" s="14">
        <f>'G. Bill of Quantities'!$G$37</f>
        <v>0</v>
      </c>
      <c r="F14" s="50">
        <f>Summary!$E14*1.1</f>
        <v>0</v>
      </c>
      <c r="M14" s="10"/>
      <c r="N14" s="11"/>
      <c r="P14" s="11"/>
    </row>
    <row r="15" spans="1:16" x14ac:dyDescent="0.6">
      <c r="A15" s="48">
        <v>369</v>
      </c>
      <c r="B15" s="12" t="s">
        <v>26</v>
      </c>
      <c r="C15" s="55">
        <v>1</v>
      </c>
      <c r="D15" s="13" t="s">
        <v>27</v>
      </c>
      <c r="E15" s="14">
        <f>'I. Bill of Quantities'!$G$35</f>
        <v>0</v>
      </c>
      <c r="F15" s="50">
        <f>Summary!$E15*1.1</f>
        <v>0</v>
      </c>
      <c r="M15" s="10"/>
      <c r="N15" s="11"/>
      <c r="P15" s="11"/>
    </row>
    <row r="16" spans="1:16" x14ac:dyDescent="0.6">
      <c r="A16" s="48">
        <v>378</v>
      </c>
      <c r="B16" s="12" t="s">
        <v>28</v>
      </c>
      <c r="C16" s="55">
        <v>2</v>
      </c>
      <c r="D16" s="13" t="s">
        <v>29</v>
      </c>
      <c r="E16" s="14">
        <f>'J. Bill of Quantities'!$G$36</f>
        <v>0</v>
      </c>
      <c r="F16" s="50">
        <f>Summary!$E16*1.1</f>
        <v>0</v>
      </c>
      <c r="M16" s="10"/>
      <c r="N16" s="11"/>
      <c r="P16" s="11"/>
    </row>
    <row r="17" spans="1:16" x14ac:dyDescent="0.6">
      <c r="A17" s="48">
        <v>493</v>
      </c>
      <c r="B17" s="12" t="s">
        <v>30</v>
      </c>
      <c r="C17" s="55">
        <v>1</v>
      </c>
      <c r="D17" s="13" t="s">
        <v>31</v>
      </c>
      <c r="E17" s="14">
        <f>'K. Bill of Quantities'!$G$35</f>
        <v>0</v>
      </c>
      <c r="F17" s="50">
        <f>Summary!$E17*1.1</f>
        <v>0</v>
      </c>
      <c r="M17" s="10"/>
      <c r="N17" s="11"/>
      <c r="P17" s="11"/>
    </row>
    <row r="18" spans="1:16" x14ac:dyDescent="0.6">
      <c r="A18" s="48">
        <v>25</v>
      </c>
      <c r="B18" s="12" t="s">
        <v>107</v>
      </c>
      <c r="C18" s="55">
        <v>4</v>
      </c>
      <c r="D18" s="13" t="s">
        <v>110</v>
      </c>
      <c r="E18" s="14">
        <f>'L. Bill of Quantities'!$G$38</f>
        <v>0</v>
      </c>
      <c r="F18" s="50">
        <f>Summary!$E18*1.1</f>
        <v>0</v>
      </c>
      <c r="M18" s="10"/>
      <c r="N18" s="11"/>
      <c r="P18" s="11"/>
    </row>
    <row r="19" spans="1:16" x14ac:dyDescent="0.6">
      <c r="A19" s="48">
        <v>43</v>
      </c>
      <c r="B19" s="12" t="s">
        <v>108</v>
      </c>
      <c r="C19" s="55">
        <v>4</v>
      </c>
      <c r="D19" s="13" t="s">
        <v>112</v>
      </c>
      <c r="E19" s="14">
        <f>'M. Bill of Quantities'!$G$36</f>
        <v>0</v>
      </c>
      <c r="F19" s="50">
        <f>Summary!$E19*1.1</f>
        <v>0</v>
      </c>
      <c r="M19" s="10"/>
      <c r="N19" s="11"/>
      <c r="P19" s="11"/>
    </row>
    <row r="20" spans="1:16" x14ac:dyDescent="0.6">
      <c r="A20" s="57">
        <v>179</v>
      </c>
      <c r="B20" s="58" t="s">
        <v>109</v>
      </c>
      <c r="C20" s="59">
        <v>1</v>
      </c>
      <c r="D20" s="13" t="s">
        <v>111</v>
      </c>
      <c r="E20" s="60">
        <f>'N. Bill of Quantities'!$G$37</f>
        <v>0</v>
      </c>
      <c r="F20" s="50">
        <f>Summary!$E20*1.1</f>
        <v>0</v>
      </c>
      <c r="M20" s="10"/>
      <c r="N20" s="11"/>
      <c r="P20" s="11"/>
    </row>
    <row r="21" spans="1:16" ht="19" x14ac:dyDescent="1">
      <c r="A21" s="64" t="s">
        <v>32</v>
      </c>
      <c r="B21" s="65"/>
      <c r="C21" s="65"/>
      <c r="D21" s="65"/>
      <c r="E21" s="66">
        <f>SUM(E9:E20)</f>
        <v>0</v>
      </c>
      <c r="F21" s="67"/>
    </row>
    <row r="22" spans="1:16" ht="19" x14ac:dyDescent="1">
      <c r="A22" s="68" t="s">
        <v>33</v>
      </c>
      <c r="B22" s="69"/>
      <c r="C22" s="69"/>
      <c r="D22" s="69"/>
      <c r="E22" s="70">
        <f>SUM(F9:F20)</f>
        <v>0</v>
      </c>
      <c r="F22" s="71"/>
    </row>
  </sheetData>
  <mergeCells count="4">
    <mergeCell ref="A21:D21"/>
    <mergeCell ref="E21:F21"/>
    <mergeCell ref="A22:D22"/>
    <mergeCell ref="E22:F2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7375-45C7-4FC3-A76B-E3CB46430DBF}">
  <sheetPr codeName="Sheet27">
    <tabColor theme="2"/>
  </sheetPr>
  <dimension ref="A1:U47"/>
  <sheetViews>
    <sheetView workbookViewId="0">
      <selection activeCell="J52" sqref="J52"/>
    </sheetView>
  </sheetViews>
  <sheetFormatPr defaultColWidth="9.23046875" defaultRowHeight="14.75" x14ac:dyDescent="0.75"/>
  <cols>
    <col min="1" max="1" width="21.69140625" style="17" customWidth="1"/>
    <col min="2" max="9" width="9.07421875" style="17" customWidth="1"/>
    <col min="10" max="10" width="47.23046875" style="17" customWidth="1"/>
    <col min="11" max="11" width="5.69140625" style="17" customWidth="1"/>
    <col min="12" max="15" width="6.8046875" style="17" customWidth="1"/>
    <col min="16" max="16" width="10.4609375" style="17" customWidth="1"/>
    <col min="17" max="16384" width="9.23046875" style="17"/>
  </cols>
  <sheetData>
    <row r="1" spans="1:21" customFormat="1" ht="24.25" x14ac:dyDescent="0.6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customFormat="1" ht="10" customHeight="1" x14ac:dyDescent="0.6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1" x14ac:dyDescent="0.75">
      <c r="A3" s="15" t="s">
        <v>1</v>
      </c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21" x14ac:dyDescent="0.75">
      <c r="A4" s="15" t="s">
        <v>3</v>
      </c>
      <c r="B4" s="16" t="s">
        <v>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21" x14ac:dyDescent="0.75">
      <c r="A5" s="15" t="s">
        <v>5</v>
      </c>
      <c r="B5" s="16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21" x14ac:dyDescent="0.75">
      <c r="A6" s="15" t="s">
        <v>7</v>
      </c>
      <c r="B6" s="16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/>
      <c r="S6"/>
      <c r="T6"/>
      <c r="U6"/>
    </row>
    <row r="7" spans="1:21" ht="10" customHeight="1" x14ac:dyDescent="0.7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R7"/>
      <c r="S7"/>
      <c r="T7"/>
      <c r="U7"/>
    </row>
    <row r="8" spans="1:21" ht="20" x14ac:dyDescent="0.75">
      <c r="A8" s="20" t="s">
        <v>35</v>
      </c>
      <c r="B8" s="20" t="s">
        <v>36</v>
      </c>
      <c r="C8" s="20" t="s">
        <v>37</v>
      </c>
      <c r="D8" s="20" t="s">
        <v>38</v>
      </c>
      <c r="E8" s="20" t="s">
        <v>39</v>
      </c>
      <c r="F8" s="20" t="s">
        <v>40</v>
      </c>
      <c r="G8" s="20" t="s">
        <v>41</v>
      </c>
      <c r="H8" s="20" t="s">
        <v>42</v>
      </c>
      <c r="I8" s="20" t="s">
        <v>43</v>
      </c>
      <c r="J8" s="20" t="s">
        <v>44</v>
      </c>
      <c r="K8" s="20" t="s">
        <v>45</v>
      </c>
      <c r="L8" s="20" t="s">
        <v>46</v>
      </c>
      <c r="M8" s="20" t="s">
        <v>47</v>
      </c>
      <c r="N8" s="20" t="s">
        <v>48</v>
      </c>
      <c r="O8" s="20" t="s">
        <v>49</v>
      </c>
      <c r="R8"/>
      <c r="S8"/>
      <c r="T8"/>
      <c r="U8"/>
    </row>
    <row r="9" spans="1:21" x14ac:dyDescent="0.75">
      <c r="A9" s="22" t="s">
        <v>23</v>
      </c>
      <c r="B9" s="22">
        <v>219</v>
      </c>
      <c r="C9" s="22">
        <v>144</v>
      </c>
      <c r="D9" s="22">
        <v>49</v>
      </c>
      <c r="E9" s="22">
        <v>132</v>
      </c>
      <c r="F9" s="22">
        <v>149.89718400000001</v>
      </c>
      <c r="G9" s="22">
        <v>-24.318847000000002</v>
      </c>
      <c r="H9" s="22">
        <v>149.89638099999999</v>
      </c>
      <c r="I9" s="22">
        <v>-24.318712999999999</v>
      </c>
      <c r="J9" s="22" t="s">
        <v>50</v>
      </c>
      <c r="K9" s="22" t="s">
        <v>51</v>
      </c>
      <c r="L9" s="22">
        <v>83</v>
      </c>
      <c r="M9" s="22"/>
      <c r="N9" s="22"/>
      <c r="O9" s="22">
        <v>83</v>
      </c>
    </row>
    <row r="10" spans="1:21" x14ac:dyDescent="0.75">
      <c r="A10" s="22" t="s">
        <v>23</v>
      </c>
      <c r="B10" s="22">
        <v>219</v>
      </c>
      <c r="C10" s="22">
        <v>145</v>
      </c>
      <c r="D10" s="22">
        <v>132</v>
      </c>
      <c r="E10" s="22">
        <v>468</v>
      </c>
      <c r="F10" s="22">
        <v>149.89638099999999</v>
      </c>
      <c r="G10" s="22">
        <v>-24.318712999999999</v>
      </c>
      <c r="H10" s="22">
        <v>149.893125</v>
      </c>
      <c r="I10" s="22">
        <v>-24.318175</v>
      </c>
      <c r="J10" s="22" t="s">
        <v>52</v>
      </c>
      <c r="K10" s="22" t="s">
        <v>53</v>
      </c>
      <c r="L10" s="22">
        <v>336</v>
      </c>
      <c r="M10" s="22">
        <v>5</v>
      </c>
      <c r="N10" s="22">
        <v>0.05</v>
      </c>
      <c r="O10" s="22">
        <v>84</v>
      </c>
    </row>
    <row r="11" spans="1:21" x14ac:dyDescent="0.75">
      <c r="A11" s="22" t="s">
        <v>23</v>
      </c>
      <c r="B11" s="22">
        <v>219</v>
      </c>
      <c r="C11" s="22">
        <v>146</v>
      </c>
      <c r="D11" s="22">
        <v>468</v>
      </c>
      <c r="E11" s="22">
        <v>539</v>
      </c>
      <c r="F11" s="22">
        <v>149.893125</v>
      </c>
      <c r="G11" s="22">
        <v>-24.318175</v>
      </c>
      <c r="H11" s="22">
        <v>149.892438</v>
      </c>
      <c r="I11" s="22">
        <v>-24.318062000000001</v>
      </c>
      <c r="J11" s="22" t="s">
        <v>55</v>
      </c>
      <c r="K11" s="22" t="s">
        <v>53</v>
      </c>
      <c r="L11" s="22">
        <v>71</v>
      </c>
      <c r="M11" s="22">
        <v>5</v>
      </c>
      <c r="N11" s="22">
        <v>0.15</v>
      </c>
      <c r="O11" s="22">
        <v>53.25</v>
      </c>
    </row>
    <row r="12" spans="1:21" x14ac:dyDescent="0.75">
      <c r="A12" s="22" t="s">
        <v>23</v>
      </c>
      <c r="B12" s="22">
        <v>219</v>
      </c>
      <c r="C12" s="22">
        <v>147</v>
      </c>
      <c r="D12" s="22">
        <v>539</v>
      </c>
      <c r="E12" s="22">
        <v>705</v>
      </c>
      <c r="F12" s="22">
        <v>149.892438</v>
      </c>
      <c r="G12" s="22">
        <v>-24.318062000000001</v>
      </c>
      <c r="H12" s="22">
        <v>149.890818</v>
      </c>
      <c r="I12" s="22">
        <v>-24.317875999999998</v>
      </c>
      <c r="J12" s="22" t="s">
        <v>56</v>
      </c>
      <c r="K12" s="22" t="s">
        <v>53</v>
      </c>
      <c r="L12" s="22">
        <v>166</v>
      </c>
      <c r="M12" s="22">
        <v>5</v>
      </c>
      <c r="N12" s="22">
        <v>7.4999999999999997E-2</v>
      </c>
      <c r="O12" s="22">
        <v>62.25</v>
      </c>
    </row>
    <row r="13" spans="1:21" x14ac:dyDescent="0.75">
      <c r="A13" s="22" t="s">
        <v>23</v>
      </c>
      <c r="B13" s="22">
        <v>219</v>
      </c>
      <c r="C13" s="22">
        <v>148</v>
      </c>
      <c r="D13" s="22">
        <v>705</v>
      </c>
      <c r="E13" s="22">
        <v>801</v>
      </c>
      <c r="F13" s="22">
        <v>149.890818</v>
      </c>
      <c r="G13" s="22">
        <v>-24.317875999999998</v>
      </c>
      <c r="H13" s="22">
        <v>149.88987299999999</v>
      </c>
      <c r="I13" s="22">
        <v>-24.31786</v>
      </c>
      <c r="J13" s="22" t="s">
        <v>55</v>
      </c>
      <c r="K13" s="22" t="s">
        <v>53</v>
      </c>
      <c r="L13" s="22">
        <v>96</v>
      </c>
      <c r="M13" s="22">
        <v>5</v>
      </c>
      <c r="N13" s="22">
        <v>0.15</v>
      </c>
      <c r="O13" s="22">
        <v>72</v>
      </c>
    </row>
    <row r="14" spans="1:21" x14ac:dyDescent="0.75">
      <c r="A14" s="22" t="s">
        <v>23</v>
      </c>
      <c r="B14" s="22">
        <v>219</v>
      </c>
      <c r="C14" s="22">
        <v>149</v>
      </c>
      <c r="D14" s="22">
        <v>801</v>
      </c>
      <c r="E14" s="22">
        <v>931</v>
      </c>
      <c r="F14" s="22">
        <v>149.88987299999999</v>
      </c>
      <c r="G14" s="22">
        <v>-24.31786</v>
      </c>
      <c r="H14" s="22">
        <v>149.88860500000001</v>
      </c>
      <c r="I14" s="22">
        <v>-24.317730999999998</v>
      </c>
      <c r="J14" s="22" t="s">
        <v>55</v>
      </c>
      <c r="K14" s="22" t="s">
        <v>53</v>
      </c>
      <c r="L14" s="22">
        <v>130</v>
      </c>
      <c r="M14" s="22">
        <v>5</v>
      </c>
      <c r="N14" s="22">
        <v>0.15</v>
      </c>
      <c r="O14" s="22">
        <v>97.5</v>
      </c>
    </row>
    <row r="15" spans="1:21" x14ac:dyDescent="0.75">
      <c r="A15" s="22" t="s">
        <v>23</v>
      </c>
      <c r="B15" s="22">
        <v>219</v>
      </c>
      <c r="C15" s="22">
        <v>150</v>
      </c>
      <c r="D15" s="22">
        <v>931</v>
      </c>
      <c r="E15" s="22">
        <v>1124</v>
      </c>
      <c r="F15" s="22">
        <v>149.88860500000001</v>
      </c>
      <c r="G15" s="22">
        <v>-24.317730999999998</v>
      </c>
      <c r="H15" s="22">
        <v>149.88677000000001</v>
      </c>
      <c r="I15" s="22">
        <v>-24.317283</v>
      </c>
      <c r="J15" s="22" t="s">
        <v>56</v>
      </c>
      <c r="K15" s="22" t="s">
        <v>53</v>
      </c>
      <c r="L15" s="22">
        <v>193</v>
      </c>
      <c r="M15" s="22">
        <v>5</v>
      </c>
      <c r="N15" s="22">
        <v>7.4999999999999997E-2</v>
      </c>
      <c r="O15" s="22">
        <v>72.375</v>
      </c>
    </row>
    <row r="16" spans="1:21" x14ac:dyDescent="0.75">
      <c r="A16" s="22" t="s">
        <v>23</v>
      </c>
      <c r="B16" s="22">
        <v>219</v>
      </c>
      <c r="C16" s="22">
        <v>151</v>
      </c>
      <c r="D16" s="22">
        <v>1124</v>
      </c>
      <c r="E16" s="22">
        <v>1356</v>
      </c>
      <c r="F16" s="22">
        <v>149.88677000000001</v>
      </c>
      <c r="G16" s="22">
        <v>-24.317283</v>
      </c>
      <c r="H16" s="22">
        <v>149.88456600000001</v>
      </c>
      <c r="I16" s="22">
        <v>-24.316731999999998</v>
      </c>
      <c r="J16" s="22" t="s">
        <v>52</v>
      </c>
      <c r="K16" s="22" t="s">
        <v>53</v>
      </c>
      <c r="L16" s="22">
        <v>232</v>
      </c>
      <c r="M16" s="22">
        <v>5</v>
      </c>
      <c r="N16" s="22">
        <v>0.05</v>
      </c>
      <c r="O16" s="22">
        <v>58</v>
      </c>
    </row>
    <row r="17" spans="1:15" x14ac:dyDescent="0.75">
      <c r="A17" s="22" t="s">
        <v>23</v>
      </c>
      <c r="B17" s="22">
        <v>219</v>
      </c>
      <c r="C17" s="22">
        <v>152</v>
      </c>
      <c r="D17" s="22">
        <v>1356</v>
      </c>
      <c r="E17" s="22">
        <v>1684</v>
      </c>
      <c r="F17" s="22">
        <v>149.88456600000001</v>
      </c>
      <c r="G17" s="22">
        <v>-24.316731999999998</v>
      </c>
      <c r="H17" s="22">
        <v>149.881451</v>
      </c>
      <c r="I17" s="22">
        <v>-24.315954999999999</v>
      </c>
      <c r="J17" s="22" t="s">
        <v>50</v>
      </c>
      <c r="K17" s="22" t="s">
        <v>51</v>
      </c>
      <c r="L17" s="22">
        <v>328</v>
      </c>
      <c r="M17" s="22"/>
      <c r="N17" s="22"/>
      <c r="O17" s="22">
        <v>328</v>
      </c>
    </row>
    <row r="18" spans="1:15" x14ac:dyDescent="0.75">
      <c r="A18" s="22" t="s">
        <v>23</v>
      </c>
      <c r="B18" s="22">
        <v>219</v>
      </c>
      <c r="C18" s="22">
        <v>153</v>
      </c>
      <c r="D18" s="22">
        <v>1684</v>
      </c>
      <c r="E18" s="22">
        <v>1854</v>
      </c>
      <c r="F18" s="22">
        <v>149.881451</v>
      </c>
      <c r="G18" s="22">
        <v>-24.315954999999999</v>
      </c>
      <c r="H18" s="22">
        <v>149.87983399999999</v>
      </c>
      <c r="I18" s="22">
        <v>-24.315562</v>
      </c>
      <c r="J18" s="22" t="s">
        <v>52</v>
      </c>
      <c r="K18" s="22" t="s">
        <v>53</v>
      </c>
      <c r="L18" s="22">
        <v>170</v>
      </c>
      <c r="M18" s="22">
        <v>5</v>
      </c>
      <c r="N18" s="22">
        <v>0.05</v>
      </c>
      <c r="O18" s="22">
        <v>42.5</v>
      </c>
    </row>
    <row r="19" spans="1:15" x14ac:dyDescent="0.75">
      <c r="A19" s="22" t="s">
        <v>23</v>
      </c>
      <c r="B19" s="22">
        <v>219</v>
      </c>
      <c r="C19" s="22">
        <v>154</v>
      </c>
      <c r="D19" s="22">
        <v>1854</v>
      </c>
      <c r="E19" s="22">
        <v>2047</v>
      </c>
      <c r="F19" s="22">
        <v>149.87983399999999</v>
      </c>
      <c r="G19" s="22">
        <v>-24.315562</v>
      </c>
      <c r="H19" s="22">
        <v>149.87797900000001</v>
      </c>
      <c r="I19" s="22">
        <v>-24.315211000000001</v>
      </c>
      <c r="J19" s="22" t="s">
        <v>56</v>
      </c>
      <c r="K19" s="22" t="s">
        <v>53</v>
      </c>
      <c r="L19" s="22">
        <v>193</v>
      </c>
      <c r="M19" s="22">
        <v>5</v>
      </c>
      <c r="N19" s="22">
        <v>7.4999999999999997E-2</v>
      </c>
      <c r="O19" s="22">
        <v>72.375</v>
      </c>
    </row>
    <row r="20" spans="1:15" x14ac:dyDescent="0.75">
      <c r="A20" s="22" t="s">
        <v>23</v>
      </c>
      <c r="B20" s="22">
        <v>219</v>
      </c>
      <c r="C20" s="22">
        <v>155</v>
      </c>
      <c r="D20" s="22">
        <v>2047</v>
      </c>
      <c r="E20" s="22">
        <v>2361</v>
      </c>
      <c r="F20" s="22">
        <v>149.87797900000001</v>
      </c>
      <c r="G20" s="22">
        <v>-24.315211000000001</v>
      </c>
      <c r="H20" s="22">
        <v>149.87489500000001</v>
      </c>
      <c r="I20" s="22">
        <v>-24.315135999999999</v>
      </c>
      <c r="J20" s="22" t="s">
        <v>52</v>
      </c>
      <c r="K20" s="22" t="s">
        <v>53</v>
      </c>
      <c r="L20" s="22">
        <v>314</v>
      </c>
      <c r="M20" s="22">
        <v>5</v>
      </c>
      <c r="N20" s="22">
        <v>0.05</v>
      </c>
      <c r="O20" s="22">
        <v>78.5</v>
      </c>
    </row>
    <row r="21" spans="1:15" x14ac:dyDescent="0.75">
      <c r="A21" s="22" t="s">
        <v>23</v>
      </c>
      <c r="B21" s="22">
        <v>219</v>
      </c>
      <c r="C21" s="22">
        <v>156</v>
      </c>
      <c r="D21" s="22">
        <v>2361</v>
      </c>
      <c r="E21" s="22">
        <v>2522</v>
      </c>
      <c r="F21" s="22">
        <v>149.87489500000001</v>
      </c>
      <c r="G21" s="22">
        <v>-24.315135999999999</v>
      </c>
      <c r="H21" s="22">
        <v>149.87337099999999</v>
      </c>
      <c r="I21" s="22">
        <v>-24.314741000000001</v>
      </c>
      <c r="J21" s="22" t="s">
        <v>56</v>
      </c>
      <c r="K21" s="22" t="s">
        <v>53</v>
      </c>
      <c r="L21" s="22">
        <v>161</v>
      </c>
      <c r="M21" s="22">
        <v>5</v>
      </c>
      <c r="N21" s="22">
        <v>7.4999999999999997E-2</v>
      </c>
      <c r="O21" s="22">
        <v>60.375</v>
      </c>
    </row>
    <row r="22" spans="1:15" x14ac:dyDescent="0.75">
      <c r="A22" s="22" t="s">
        <v>23</v>
      </c>
      <c r="B22" s="22">
        <v>219</v>
      </c>
      <c r="C22" s="22">
        <v>157</v>
      </c>
      <c r="D22" s="22">
        <v>2522</v>
      </c>
      <c r="E22" s="22">
        <v>2822</v>
      </c>
      <c r="F22" s="22">
        <v>149.87337099999999</v>
      </c>
      <c r="G22" s="22">
        <v>-24.314741000000001</v>
      </c>
      <c r="H22" s="22">
        <v>149.87053399999999</v>
      </c>
      <c r="I22" s="22">
        <v>-24.31399</v>
      </c>
      <c r="J22" s="22" t="s">
        <v>52</v>
      </c>
      <c r="K22" s="22" t="s">
        <v>53</v>
      </c>
      <c r="L22" s="22">
        <v>300</v>
      </c>
      <c r="M22" s="22">
        <v>5</v>
      </c>
      <c r="N22" s="22">
        <v>0.05</v>
      </c>
      <c r="O22" s="22">
        <v>75</v>
      </c>
    </row>
    <row r="23" spans="1:15" x14ac:dyDescent="0.75">
      <c r="A23" s="22" t="s">
        <v>23</v>
      </c>
      <c r="B23" s="22">
        <v>219</v>
      </c>
      <c r="C23" s="22">
        <v>158</v>
      </c>
      <c r="D23" s="22">
        <v>2822</v>
      </c>
      <c r="E23" s="22">
        <v>2983</v>
      </c>
      <c r="F23" s="22">
        <v>149.87053399999999</v>
      </c>
      <c r="G23" s="22">
        <v>-24.31399</v>
      </c>
      <c r="H23" s="22">
        <v>149.86901</v>
      </c>
      <c r="I23" s="22">
        <v>-24.313589</v>
      </c>
      <c r="J23" s="22" t="s">
        <v>50</v>
      </c>
      <c r="K23" s="22" t="s">
        <v>51</v>
      </c>
      <c r="L23" s="22">
        <v>161</v>
      </c>
      <c r="M23" s="22"/>
      <c r="N23" s="22"/>
      <c r="O23" s="22">
        <v>161</v>
      </c>
    </row>
    <row r="24" spans="1:15" x14ac:dyDescent="0.75">
      <c r="A24" s="22" t="s">
        <v>23</v>
      </c>
      <c r="B24" s="22">
        <v>219</v>
      </c>
      <c r="C24" s="22">
        <v>159</v>
      </c>
      <c r="D24" s="22">
        <v>2983</v>
      </c>
      <c r="E24" s="22">
        <v>3220</v>
      </c>
      <c r="F24" s="22">
        <v>149.86901</v>
      </c>
      <c r="G24" s="22">
        <v>-24.313589</v>
      </c>
      <c r="H24" s="22">
        <v>149.86676399999999</v>
      </c>
      <c r="I24" s="22">
        <v>-24.313012000000001</v>
      </c>
      <c r="J24" s="22" t="s">
        <v>56</v>
      </c>
      <c r="K24" s="22" t="s">
        <v>53</v>
      </c>
      <c r="L24" s="22">
        <v>237</v>
      </c>
      <c r="M24" s="22">
        <v>5</v>
      </c>
      <c r="N24" s="22">
        <v>7.4999999999999997E-2</v>
      </c>
      <c r="O24" s="22">
        <v>88.875</v>
      </c>
    </row>
    <row r="25" spans="1:15" x14ac:dyDescent="0.75">
      <c r="A25" s="22" t="s">
        <v>23</v>
      </c>
      <c r="B25" s="22">
        <v>219</v>
      </c>
      <c r="C25" s="22">
        <v>160</v>
      </c>
      <c r="D25" s="22">
        <v>3225</v>
      </c>
      <c r="E25" s="22">
        <v>3436</v>
      </c>
      <c r="F25" s="22">
        <v>149.86671699999999</v>
      </c>
      <c r="G25" s="22">
        <v>-24.312999999999999</v>
      </c>
      <c r="H25" s="22">
        <v>149.86469299999999</v>
      </c>
      <c r="I25" s="22">
        <v>-24.312985000000001</v>
      </c>
      <c r="J25" s="22" t="s">
        <v>52</v>
      </c>
      <c r="K25" s="22" t="s">
        <v>53</v>
      </c>
      <c r="L25" s="22">
        <v>211</v>
      </c>
      <c r="M25" s="22">
        <v>5</v>
      </c>
      <c r="N25" s="22">
        <v>0.05</v>
      </c>
      <c r="O25" s="22">
        <v>52.75</v>
      </c>
    </row>
    <row r="26" spans="1:15" x14ac:dyDescent="0.75">
      <c r="A26" s="22" t="s">
        <v>23</v>
      </c>
      <c r="B26" s="22">
        <v>219</v>
      </c>
      <c r="C26" s="22">
        <v>161</v>
      </c>
      <c r="D26" s="22">
        <v>3436</v>
      </c>
      <c r="E26" s="22">
        <v>3488</v>
      </c>
      <c r="F26" s="22">
        <v>149.86469299999999</v>
      </c>
      <c r="G26" s="22">
        <v>-24.312985000000001</v>
      </c>
      <c r="H26" s="22">
        <v>149.86419799999999</v>
      </c>
      <c r="I26" s="22">
        <v>-24.313103999999999</v>
      </c>
      <c r="J26" s="22" t="s">
        <v>57</v>
      </c>
      <c r="K26" s="22" t="s">
        <v>53</v>
      </c>
      <c r="L26" s="22">
        <v>52</v>
      </c>
      <c r="M26" s="22">
        <v>5</v>
      </c>
      <c r="N26" s="22">
        <v>0.1</v>
      </c>
      <c r="O26" s="22">
        <v>26</v>
      </c>
    </row>
    <row r="27" spans="1:15" x14ac:dyDescent="0.75">
      <c r="A27" s="22" t="s">
        <v>23</v>
      </c>
      <c r="B27" s="22">
        <v>219</v>
      </c>
      <c r="C27" s="22">
        <v>162</v>
      </c>
      <c r="D27" s="22">
        <v>3488</v>
      </c>
      <c r="E27" s="22">
        <v>3806</v>
      </c>
      <c r="F27" s="22">
        <v>149.86419799999999</v>
      </c>
      <c r="G27" s="22">
        <v>-24.313103999999999</v>
      </c>
      <c r="H27" s="22">
        <v>149.86117200000001</v>
      </c>
      <c r="I27" s="22">
        <v>-24.313836999999999</v>
      </c>
      <c r="J27" s="22" t="s">
        <v>52</v>
      </c>
      <c r="K27" s="22" t="s">
        <v>53</v>
      </c>
      <c r="L27" s="22">
        <v>318</v>
      </c>
      <c r="M27" s="22">
        <v>5</v>
      </c>
      <c r="N27" s="22">
        <v>0.05</v>
      </c>
      <c r="O27" s="22">
        <v>79.5</v>
      </c>
    </row>
    <row r="28" spans="1:15" x14ac:dyDescent="0.75">
      <c r="A28" s="22" t="s">
        <v>23</v>
      </c>
      <c r="B28" s="22">
        <v>219</v>
      </c>
      <c r="C28" s="22">
        <v>163</v>
      </c>
      <c r="D28" s="22">
        <v>3806</v>
      </c>
      <c r="E28" s="22">
        <v>3933</v>
      </c>
      <c r="F28" s="22">
        <v>149.86117200000001</v>
      </c>
      <c r="G28" s="22">
        <v>-24.313836999999999</v>
      </c>
      <c r="H28" s="22">
        <v>149.85996399999999</v>
      </c>
      <c r="I28" s="22">
        <v>-24.314133000000002</v>
      </c>
      <c r="J28" s="22" t="s">
        <v>52</v>
      </c>
      <c r="K28" s="22" t="s">
        <v>53</v>
      </c>
      <c r="L28" s="22">
        <v>127</v>
      </c>
      <c r="M28" s="22">
        <v>5</v>
      </c>
      <c r="N28" s="22">
        <v>0.05</v>
      </c>
      <c r="O28" s="22">
        <v>31.75</v>
      </c>
    </row>
    <row r="29" spans="1:15" x14ac:dyDescent="0.75">
      <c r="A29" s="22" t="s">
        <v>23</v>
      </c>
      <c r="B29" s="22">
        <v>219</v>
      </c>
      <c r="C29" s="22">
        <v>164</v>
      </c>
      <c r="D29" s="22">
        <v>3933</v>
      </c>
      <c r="E29" s="22">
        <v>3956</v>
      </c>
      <c r="F29" s="22">
        <v>149.85996399999999</v>
      </c>
      <c r="G29" s="22">
        <v>-24.314133000000002</v>
      </c>
      <c r="H29" s="22">
        <v>149.859745</v>
      </c>
      <c r="I29" s="22">
        <v>-24.314187</v>
      </c>
      <c r="J29" s="22" t="s">
        <v>55</v>
      </c>
      <c r="K29" s="22" t="s">
        <v>53</v>
      </c>
      <c r="L29" s="22">
        <v>23</v>
      </c>
      <c r="M29" s="22">
        <v>5</v>
      </c>
      <c r="N29" s="22">
        <v>0.15</v>
      </c>
      <c r="O29" s="22">
        <v>17.25</v>
      </c>
    </row>
    <row r="30" spans="1:15" x14ac:dyDescent="0.75">
      <c r="A30" s="22" t="s">
        <v>23</v>
      </c>
      <c r="B30" s="22">
        <v>219</v>
      </c>
      <c r="C30" s="22">
        <v>165</v>
      </c>
      <c r="D30" s="22">
        <v>3956</v>
      </c>
      <c r="E30" s="22">
        <v>4059</v>
      </c>
      <c r="F30" s="22">
        <v>149.859745</v>
      </c>
      <c r="G30" s="22">
        <v>-24.314187</v>
      </c>
      <c r="H30" s="22">
        <v>149.858766</v>
      </c>
      <c r="I30" s="22">
        <v>-24.314426999999998</v>
      </c>
      <c r="J30" s="22" t="s">
        <v>54</v>
      </c>
      <c r="K30" s="22" t="s">
        <v>51</v>
      </c>
      <c r="L30" s="22">
        <v>103</v>
      </c>
      <c r="M30" s="22"/>
      <c r="N30" s="22"/>
      <c r="O30" s="22">
        <v>103</v>
      </c>
    </row>
    <row r="31" spans="1:15" x14ac:dyDescent="0.75">
      <c r="A31" s="22" t="s">
        <v>23</v>
      </c>
      <c r="B31" s="22">
        <v>219</v>
      </c>
      <c r="C31" s="22">
        <v>166</v>
      </c>
      <c r="D31" s="22">
        <v>4059</v>
      </c>
      <c r="E31" s="22">
        <v>4159</v>
      </c>
      <c r="F31" s="22">
        <v>149.858766</v>
      </c>
      <c r="G31" s="22">
        <v>-24.314426999999998</v>
      </c>
      <c r="H31" s="22">
        <v>149.85781499999999</v>
      </c>
      <c r="I31" s="22">
        <v>-24.314658999999999</v>
      </c>
      <c r="J31" s="22" t="s">
        <v>50</v>
      </c>
      <c r="K31" s="22" t="s">
        <v>51</v>
      </c>
      <c r="L31" s="22">
        <v>100</v>
      </c>
      <c r="M31" s="22"/>
      <c r="N31" s="22"/>
      <c r="O31" s="22">
        <v>100</v>
      </c>
    </row>
    <row r="32" spans="1:15" x14ac:dyDescent="0.75">
      <c r="A32" s="22" t="s">
        <v>23</v>
      </c>
      <c r="B32" s="22">
        <v>219</v>
      </c>
      <c r="C32" s="22">
        <v>167</v>
      </c>
      <c r="D32" s="22">
        <v>4159</v>
      </c>
      <c r="E32" s="22">
        <v>4271</v>
      </c>
      <c r="F32" s="22">
        <v>149.85781499999999</v>
      </c>
      <c r="G32" s="22">
        <v>-24.314658999999999</v>
      </c>
      <c r="H32" s="22">
        <v>149.85675000000001</v>
      </c>
      <c r="I32" s="22">
        <v>-24.314920000000001</v>
      </c>
      <c r="J32" s="22" t="s">
        <v>54</v>
      </c>
      <c r="K32" s="22" t="s">
        <v>51</v>
      </c>
      <c r="L32" s="22">
        <v>112</v>
      </c>
      <c r="M32" s="22"/>
      <c r="N32" s="22"/>
      <c r="O32" s="22">
        <v>112</v>
      </c>
    </row>
    <row r="33" spans="1:15" x14ac:dyDescent="0.75">
      <c r="A33" s="22" t="s">
        <v>23</v>
      </c>
      <c r="B33" s="22">
        <v>219</v>
      </c>
      <c r="C33" s="22">
        <v>168</v>
      </c>
      <c r="D33" s="22">
        <v>4271</v>
      </c>
      <c r="E33" s="22">
        <v>4379</v>
      </c>
      <c r="F33" s="22">
        <v>149.85675000000001</v>
      </c>
      <c r="G33" s="22">
        <v>-24.314920000000001</v>
      </c>
      <c r="H33" s="22">
        <v>149.85572300000001</v>
      </c>
      <c r="I33" s="22">
        <v>-24.315172</v>
      </c>
      <c r="J33" s="22" t="s">
        <v>52</v>
      </c>
      <c r="K33" s="22" t="s">
        <v>53</v>
      </c>
      <c r="L33" s="22">
        <v>108</v>
      </c>
      <c r="M33" s="22">
        <v>5</v>
      </c>
      <c r="N33" s="22">
        <v>0.05</v>
      </c>
      <c r="O33" s="22">
        <v>27</v>
      </c>
    </row>
    <row r="34" spans="1:15" x14ac:dyDescent="0.75">
      <c r="A34" s="22" t="s">
        <v>23</v>
      </c>
      <c r="B34" s="22">
        <v>219</v>
      </c>
      <c r="C34" s="22">
        <v>169</v>
      </c>
      <c r="D34" s="22">
        <v>4379</v>
      </c>
      <c r="E34" s="22">
        <v>4458</v>
      </c>
      <c r="F34" s="22">
        <v>149.85572300000001</v>
      </c>
      <c r="G34" s="22">
        <v>-24.315172</v>
      </c>
      <c r="H34" s="22">
        <v>149.85497100000001</v>
      </c>
      <c r="I34" s="22">
        <v>-24.315356000000001</v>
      </c>
      <c r="J34" s="22" t="s">
        <v>56</v>
      </c>
      <c r="K34" s="22" t="s">
        <v>53</v>
      </c>
      <c r="L34" s="22">
        <v>79</v>
      </c>
      <c r="M34" s="22">
        <v>5</v>
      </c>
      <c r="N34" s="22">
        <v>7.4999999999999997E-2</v>
      </c>
      <c r="O34" s="22">
        <v>29.625</v>
      </c>
    </row>
    <row r="35" spans="1:15" x14ac:dyDescent="0.75">
      <c r="A35" s="22" t="s">
        <v>23</v>
      </c>
      <c r="B35" s="22">
        <v>219</v>
      </c>
      <c r="C35" s="22">
        <v>170</v>
      </c>
      <c r="D35" s="22">
        <v>4458</v>
      </c>
      <c r="E35" s="22">
        <v>4495</v>
      </c>
      <c r="F35" s="22">
        <v>149.85497100000001</v>
      </c>
      <c r="G35" s="22">
        <v>-24.315356000000001</v>
      </c>
      <c r="H35" s="22">
        <v>149.85462000000001</v>
      </c>
      <c r="I35" s="22">
        <v>-24.315442000000001</v>
      </c>
      <c r="J35" s="22" t="s">
        <v>54</v>
      </c>
      <c r="K35" s="22" t="s">
        <v>51</v>
      </c>
      <c r="L35" s="22">
        <v>37</v>
      </c>
      <c r="M35" s="22"/>
      <c r="N35" s="22"/>
      <c r="O35" s="22">
        <v>37</v>
      </c>
    </row>
    <row r="36" spans="1:15" x14ac:dyDescent="0.75">
      <c r="A36" s="22" t="s">
        <v>23</v>
      </c>
      <c r="B36" s="22">
        <v>219</v>
      </c>
      <c r="C36" s="22">
        <v>171</v>
      </c>
      <c r="D36" s="22">
        <v>4495</v>
      </c>
      <c r="E36" s="22">
        <v>4752</v>
      </c>
      <c r="F36" s="22">
        <v>149.85462000000001</v>
      </c>
      <c r="G36" s="22">
        <v>-24.315442000000001</v>
      </c>
      <c r="H36" s="22">
        <v>149.85217499999999</v>
      </c>
      <c r="I36" s="22">
        <v>-24.316040000000001</v>
      </c>
      <c r="J36" s="22" t="s">
        <v>52</v>
      </c>
      <c r="K36" s="22" t="s">
        <v>53</v>
      </c>
      <c r="L36" s="22">
        <v>257</v>
      </c>
      <c r="M36" s="22">
        <v>5</v>
      </c>
      <c r="N36" s="22">
        <v>0.05</v>
      </c>
      <c r="O36" s="22">
        <v>64.25</v>
      </c>
    </row>
    <row r="37" spans="1:15" x14ac:dyDescent="0.75">
      <c r="A37" s="22" t="s">
        <v>23</v>
      </c>
      <c r="B37" s="22">
        <v>219</v>
      </c>
      <c r="C37" s="22">
        <v>172</v>
      </c>
      <c r="D37" s="22">
        <v>4752</v>
      </c>
      <c r="E37" s="22">
        <v>4899</v>
      </c>
      <c r="F37" s="22">
        <v>149.85217499999999</v>
      </c>
      <c r="G37" s="22">
        <v>-24.316040000000001</v>
      </c>
      <c r="H37" s="22">
        <v>149.850764</v>
      </c>
      <c r="I37" s="22">
        <v>-24.316223000000001</v>
      </c>
      <c r="J37" s="22" t="s">
        <v>50</v>
      </c>
      <c r="K37" s="22" t="s">
        <v>51</v>
      </c>
      <c r="L37" s="22">
        <v>147</v>
      </c>
      <c r="M37" s="22"/>
      <c r="N37" s="22"/>
      <c r="O37" s="22">
        <v>147</v>
      </c>
    </row>
    <row r="38" spans="1:15" x14ac:dyDescent="0.75">
      <c r="A38" s="22" t="s">
        <v>23</v>
      </c>
      <c r="B38" s="22">
        <v>219</v>
      </c>
      <c r="C38" s="22">
        <v>173</v>
      </c>
      <c r="D38" s="22">
        <v>4899</v>
      </c>
      <c r="E38" s="22">
        <v>5362</v>
      </c>
      <c r="F38" s="22">
        <v>149.850764</v>
      </c>
      <c r="G38" s="22">
        <v>-24.316223000000001</v>
      </c>
      <c r="H38" s="22">
        <v>149.84896000000001</v>
      </c>
      <c r="I38" s="22">
        <v>-24.312798000000001</v>
      </c>
      <c r="J38" s="22" t="s">
        <v>52</v>
      </c>
      <c r="K38" s="22" t="s">
        <v>53</v>
      </c>
      <c r="L38" s="22">
        <v>463</v>
      </c>
      <c r="M38" s="22">
        <v>5</v>
      </c>
      <c r="N38" s="22">
        <v>0.05</v>
      </c>
      <c r="O38" s="22">
        <v>115.75</v>
      </c>
    </row>
    <row r="39" spans="1:15" x14ac:dyDescent="0.75">
      <c r="A39" s="22" t="s">
        <v>23</v>
      </c>
      <c r="B39" s="22">
        <v>219</v>
      </c>
      <c r="C39" s="22">
        <v>174</v>
      </c>
      <c r="D39" s="22">
        <v>5362</v>
      </c>
      <c r="E39" s="22">
        <v>5468</v>
      </c>
      <c r="F39" s="22">
        <v>149.84896000000001</v>
      </c>
      <c r="G39" s="22">
        <v>-24.312798000000001</v>
      </c>
      <c r="H39" s="22">
        <v>149.84882999999999</v>
      </c>
      <c r="I39" s="22">
        <v>-24.311848999999999</v>
      </c>
      <c r="J39" s="22" t="s">
        <v>50</v>
      </c>
      <c r="K39" s="22" t="s">
        <v>51</v>
      </c>
      <c r="L39" s="22">
        <v>106</v>
      </c>
      <c r="M39" s="22"/>
      <c r="N39" s="22"/>
      <c r="O39" s="22">
        <v>106</v>
      </c>
    </row>
    <row r="40" spans="1:15" x14ac:dyDescent="0.75">
      <c r="A40" s="22" t="s">
        <v>23</v>
      </c>
      <c r="B40" s="22">
        <v>219</v>
      </c>
      <c r="C40" s="22">
        <v>175</v>
      </c>
      <c r="D40" s="22">
        <v>5468</v>
      </c>
      <c r="E40" s="22">
        <v>5574</v>
      </c>
      <c r="F40" s="22">
        <v>149.84882999999999</v>
      </c>
      <c r="G40" s="22">
        <v>-24.311848999999999</v>
      </c>
      <c r="H40" s="22">
        <v>149.84870000000001</v>
      </c>
      <c r="I40" s="22">
        <v>-24.310901000000001</v>
      </c>
      <c r="J40" s="22" t="s">
        <v>52</v>
      </c>
      <c r="K40" s="22" t="s">
        <v>53</v>
      </c>
      <c r="L40" s="22">
        <v>106</v>
      </c>
      <c r="M40" s="22">
        <v>5</v>
      </c>
      <c r="N40" s="22">
        <v>0.05</v>
      </c>
      <c r="O40" s="22">
        <v>26.5</v>
      </c>
    </row>
    <row r="41" spans="1:15" x14ac:dyDescent="0.75">
      <c r="A41" s="22" t="s">
        <v>23</v>
      </c>
      <c r="B41" s="22">
        <v>219</v>
      </c>
      <c r="C41" s="22">
        <v>176</v>
      </c>
      <c r="D41" s="22">
        <v>5574</v>
      </c>
      <c r="E41" s="22">
        <v>5955</v>
      </c>
      <c r="F41" s="22">
        <v>149.84870000000001</v>
      </c>
      <c r="G41" s="22">
        <v>-24.310901000000001</v>
      </c>
      <c r="H41" s="22">
        <v>149.84820999999999</v>
      </c>
      <c r="I41" s="22">
        <v>-24.307493000000001</v>
      </c>
      <c r="J41" s="22" t="s">
        <v>50</v>
      </c>
      <c r="K41" s="22" t="s">
        <v>51</v>
      </c>
      <c r="L41" s="22">
        <v>381</v>
      </c>
      <c r="M41" s="22"/>
      <c r="N41" s="22"/>
      <c r="O41" s="22">
        <v>381</v>
      </c>
    </row>
    <row r="42" spans="1:15" x14ac:dyDescent="0.75">
      <c r="A42" s="22" t="s">
        <v>23</v>
      </c>
      <c r="B42" s="22">
        <v>219</v>
      </c>
      <c r="C42" s="22">
        <v>177</v>
      </c>
      <c r="D42" s="22">
        <v>5955</v>
      </c>
      <c r="E42" s="22">
        <v>6078</v>
      </c>
      <c r="F42" s="22">
        <v>149.84820999999999</v>
      </c>
      <c r="G42" s="22">
        <v>-24.307493000000001</v>
      </c>
      <c r="H42" s="22">
        <v>149.847993</v>
      </c>
      <c r="I42" s="22">
        <v>-24.306401999999999</v>
      </c>
      <c r="J42" s="22" t="s">
        <v>52</v>
      </c>
      <c r="K42" s="22" t="s">
        <v>53</v>
      </c>
      <c r="L42" s="22">
        <v>123</v>
      </c>
      <c r="M42" s="22">
        <v>5</v>
      </c>
      <c r="N42" s="22">
        <v>0.05</v>
      </c>
      <c r="O42" s="22">
        <v>30.75</v>
      </c>
    </row>
    <row r="43" spans="1:15" x14ac:dyDescent="0.75">
      <c r="A43" s="22" t="s">
        <v>23</v>
      </c>
      <c r="B43" s="22">
        <v>219</v>
      </c>
      <c r="C43" s="22">
        <v>178</v>
      </c>
      <c r="D43" s="22">
        <v>6078</v>
      </c>
      <c r="E43" s="22">
        <v>6176</v>
      </c>
      <c r="F43" s="22">
        <v>149.847993</v>
      </c>
      <c r="G43" s="22">
        <v>-24.306401999999999</v>
      </c>
      <c r="H43" s="22">
        <v>149.847825</v>
      </c>
      <c r="I43" s="22">
        <v>-24.305530999999998</v>
      </c>
      <c r="J43" s="22" t="s">
        <v>56</v>
      </c>
      <c r="K43" s="22" t="s">
        <v>53</v>
      </c>
      <c r="L43" s="22">
        <v>98</v>
      </c>
      <c r="M43" s="22">
        <v>5</v>
      </c>
      <c r="N43" s="22">
        <v>7.4999999999999997E-2</v>
      </c>
      <c r="O43" s="22">
        <v>36.75</v>
      </c>
    </row>
    <row r="44" spans="1:15" x14ac:dyDescent="0.75">
      <c r="A44" s="22" t="s">
        <v>23</v>
      </c>
      <c r="B44" s="22">
        <v>219</v>
      </c>
      <c r="C44" s="22">
        <v>179</v>
      </c>
      <c r="D44" s="22">
        <v>6176</v>
      </c>
      <c r="E44" s="22">
        <v>6578</v>
      </c>
      <c r="F44" s="22">
        <v>149.847825</v>
      </c>
      <c r="G44" s="22">
        <v>-24.305530999999998</v>
      </c>
      <c r="H44" s="22">
        <v>149.84720100000001</v>
      </c>
      <c r="I44" s="22">
        <v>-24.301952</v>
      </c>
      <c r="J44" s="22" t="s">
        <v>52</v>
      </c>
      <c r="K44" s="22" t="s">
        <v>53</v>
      </c>
      <c r="L44" s="22">
        <v>402</v>
      </c>
      <c r="M44" s="22">
        <v>5</v>
      </c>
      <c r="N44" s="22">
        <v>0.05</v>
      </c>
      <c r="O44" s="22">
        <v>100.5</v>
      </c>
    </row>
    <row r="45" spans="1:15" x14ac:dyDescent="0.75">
      <c r="A45" s="22" t="s">
        <v>23</v>
      </c>
      <c r="B45" s="22">
        <v>219</v>
      </c>
      <c r="C45" s="22">
        <v>180</v>
      </c>
      <c r="D45" s="22">
        <v>6578</v>
      </c>
      <c r="E45" s="22">
        <v>6938</v>
      </c>
      <c r="F45" s="22">
        <v>149.84720100000001</v>
      </c>
      <c r="G45" s="22">
        <v>-24.301952</v>
      </c>
      <c r="H45" s="22">
        <v>149.847195</v>
      </c>
      <c r="I45" s="22">
        <v>-24.298708000000001</v>
      </c>
      <c r="J45" s="22" t="s">
        <v>50</v>
      </c>
      <c r="K45" s="22" t="s">
        <v>51</v>
      </c>
      <c r="L45" s="22">
        <v>360</v>
      </c>
      <c r="M45" s="22"/>
      <c r="N45" s="22"/>
      <c r="O45" s="22">
        <v>360</v>
      </c>
    </row>
    <row r="46" spans="1:15" x14ac:dyDescent="0.75">
      <c r="A46" s="22" t="s">
        <v>23</v>
      </c>
      <c r="B46" s="22">
        <v>219</v>
      </c>
      <c r="C46" s="22">
        <v>181</v>
      </c>
      <c r="D46" s="22">
        <v>6938</v>
      </c>
      <c r="E46" s="22">
        <v>7384</v>
      </c>
      <c r="F46" s="22">
        <v>149.847195</v>
      </c>
      <c r="G46" s="22">
        <v>-24.298708000000001</v>
      </c>
      <c r="H46" s="22">
        <v>149.84723199999999</v>
      </c>
      <c r="I46" s="22">
        <v>-24.294689999999999</v>
      </c>
      <c r="J46" s="22" t="s">
        <v>52</v>
      </c>
      <c r="K46" s="22" t="s">
        <v>53</v>
      </c>
      <c r="L46" s="22">
        <v>446</v>
      </c>
      <c r="M46" s="22">
        <v>5</v>
      </c>
      <c r="N46" s="22">
        <v>0.05</v>
      </c>
      <c r="O46" s="22">
        <v>111.5</v>
      </c>
    </row>
    <row r="47" spans="1:15" x14ac:dyDescent="0.75">
      <c r="A47" s="22" t="s">
        <v>23</v>
      </c>
      <c r="B47" s="22">
        <v>219</v>
      </c>
      <c r="C47" s="22">
        <v>182</v>
      </c>
      <c r="D47" s="22">
        <v>7384</v>
      </c>
      <c r="E47" s="22">
        <v>7512</v>
      </c>
      <c r="F47" s="22">
        <v>149.84723199999999</v>
      </c>
      <c r="G47" s="22">
        <v>-24.294689999999999</v>
      </c>
      <c r="H47" s="22">
        <v>149.846328</v>
      </c>
      <c r="I47" s="22">
        <v>-24.293991999999999</v>
      </c>
      <c r="J47" s="22" t="s">
        <v>52</v>
      </c>
      <c r="K47" s="22" t="s">
        <v>53</v>
      </c>
      <c r="L47" s="22">
        <v>128</v>
      </c>
      <c r="M47" s="22">
        <v>5</v>
      </c>
      <c r="N47" s="22">
        <v>0.05</v>
      </c>
      <c r="O47" s="22">
        <v>32</v>
      </c>
    </row>
  </sheetData>
  <pageMargins left="0.39370078740157499" right="0.39370078740157499" top="0.39370078740157499" bottom="0.39370078740157499" header="0.39370078740157499" footer="0.39370078740157499"/>
  <pageSetup paperSize="8" orientation="landscape" horizontalDpi="300" verticalDpi="300"/>
  <headerFooter alignWithMargins="0">
    <oddHeader>&amp;C&amp;"Calibri"&amp;14&amp;K000000 OFFICIAL&amp;1#_x000D_</oddHead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782E-447D-432F-827D-7205AA0C3733}">
  <sheetPr codeName="Sheet15">
    <tabColor theme="2"/>
  </sheetPr>
  <dimension ref="A1:P38"/>
  <sheetViews>
    <sheetView workbookViewId="0">
      <selection activeCell="D11" sqref="D11"/>
    </sheetView>
  </sheetViews>
  <sheetFormatPr defaultRowHeight="14" x14ac:dyDescent="0.6"/>
  <cols>
    <col min="1" max="1" width="21.07421875" customWidth="1"/>
    <col min="2" max="2" width="89.4609375" customWidth="1"/>
    <col min="3" max="4" width="12.23046875" customWidth="1"/>
    <col min="5" max="5" width="10.69140625" customWidth="1"/>
    <col min="6" max="7" width="18.69140625" customWidth="1"/>
  </cols>
  <sheetData>
    <row r="1" spans="1:7" ht="24.25" x14ac:dyDescent="0.6">
      <c r="A1" s="1" t="s">
        <v>59</v>
      </c>
      <c r="B1" s="2"/>
      <c r="C1" s="2"/>
      <c r="D1" s="2"/>
      <c r="E1" s="2"/>
      <c r="F1" s="2"/>
      <c r="G1" s="2"/>
    </row>
    <row r="2" spans="1:7" ht="10" customHeight="1" x14ac:dyDescent="0.6">
      <c r="A2" s="1"/>
      <c r="B2" s="2"/>
      <c r="C2" s="2"/>
      <c r="D2" s="2"/>
      <c r="E2" s="2"/>
      <c r="F2" s="2"/>
      <c r="G2" s="2"/>
    </row>
    <row r="3" spans="1:7" x14ac:dyDescent="0.6">
      <c r="A3" s="23" t="s">
        <v>1</v>
      </c>
      <c r="B3" s="24" t="s">
        <v>2</v>
      </c>
      <c r="C3" s="2"/>
      <c r="D3" s="2"/>
      <c r="E3" s="2"/>
      <c r="F3" s="2"/>
      <c r="G3" s="2"/>
    </row>
    <row r="4" spans="1:7" x14ac:dyDescent="0.6">
      <c r="A4" s="23" t="s">
        <v>3</v>
      </c>
      <c r="B4" s="24" t="s">
        <v>4</v>
      </c>
      <c r="C4" s="2"/>
      <c r="D4" s="2"/>
      <c r="E4" s="2"/>
      <c r="F4" s="2"/>
      <c r="G4" s="2"/>
    </row>
    <row r="5" spans="1:7" x14ac:dyDescent="0.6">
      <c r="A5" s="23" t="s">
        <v>5</v>
      </c>
      <c r="B5" s="24" t="s">
        <v>6</v>
      </c>
      <c r="C5" s="2"/>
      <c r="D5" s="2"/>
      <c r="E5" s="2"/>
      <c r="F5" s="2"/>
      <c r="G5" s="2"/>
    </row>
    <row r="6" spans="1:7" x14ac:dyDescent="0.6">
      <c r="A6" s="23" t="s">
        <v>7</v>
      </c>
      <c r="B6" s="24" t="s">
        <v>8</v>
      </c>
      <c r="C6" s="2"/>
      <c r="D6" s="2"/>
      <c r="E6" s="2"/>
      <c r="F6" s="2"/>
      <c r="G6" s="2"/>
    </row>
    <row r="7" spans="1:7" x14ac:dyDescent="0.6">
      <c r="A7" s="23" t="s">
        <v>60</v>
      </c>
      <c r="B7" s="25">
        <v>219</v>
      </c>
      <c r="C7" s="2"/>
      <c r="D7" s="2"/>
      <c r="E7" s="2"/>
      <c r="F7" s="2"/>
      <c r="G7" s="2"/>
    </row>
    <row r="8" spans="1:7" x14ac:dyDescent="0.6">
      <c r="A8" s="23" t="s">
        <v>61</v>
      </c>
      <c r="B8" s="25" t="s">
        <v>23</v>
      </c>
      <c r="C8" s="2"/>
      <c r="D8" s="2"/>
      <c r="E8" s="2"/>
      <c r="F8" s="2"/>
      <c r="G8" s="2"/>
    </row>
    <row r="9" spans="1:7" x14ac:dyDescent="0.6">
      <c r="A9" s="23" t="s">
        <v>62</v>
      </c>
      <c r="B9" s="24" t="s">
        <v>95</v>
      </c>
      <c r="C9" s="2"/>
      <c r="D9" s="2"/>
      <c r="E9" s="2"/>
      <c r="F9" s="2"/>
      <c r="G9" s="2"/>
    </row>
    <row r="10" spans="1:7" ht="10" customHeight="1" x14ac:dyDescent="0.6">
      <c r="A10" s="2"/>
      <c r="B10" s="2"/>
      <c r="C10" s="2"/>
      <c r="D10" s="2"/>
      <c r="E10" s="2"/>
      <c r="F10" s="2"/>
      <c r="G10" s="2"/>
    </row>
    <row r="11" spans="1:7" x14ac:dyDescent="0.6">
      <c r="A11" s="26" t="s">
        <v>64</v>
      </c>
      <c r="B11" s="26" t="s">
        <v>65</v>
      </c>
      <c r="C11" s="27" t="s">
        <v>66</v>
      </c>
      <c r="D11" s="27" t="s">
        <v>106</v>
      </c>
      <c r="E11" s="27" t="s">
        <v>49</v>
      </c>
      <c r="F11" s="27" t="s">
        <v>67</v>
      </c>
      <c r="G11" s="27" t="s">
        <v>68</v>
      </c>
    </row>
    <row r="12" spans="1:7" x14ac:dyDescent="0.6">
      <c r="A12" s="28" t="s">
        <v>96</v>
      </c>
      <c r="B12" s="29" t="s">
        <v>70</v>
      </c>
      <c r="C12" s="30"/>
      <c r="D12" s="30"/>
      <c r="E12" s="30"/>
      <c r="F12" s="30"/>
      <c r="G12" s="31" t="s">
        <v>71</v>
      </c>
    </row>
    <row r="13" spans="1:7" x14ac:dyDescent="0.6">
      <c r="A13" s="32" t="str">
        <f>$A$12&amp;"."&amp;ROW()-ROW($A$12)</f>
        <v>F1.1</v>
      </c>
      <c r="B13" s="33" t="s">
        <v>72</v>
      </c>
      <c r="C13" s="33"/>
      <c r="D13" s="33" t="s">
        <v>73</v>
      </c>
      <c r="E13" s="33">
        <v>1</v>
      </c>
      <c r="F13" s="34"/>
      <c r="G13" s="34">
        <f t="shared" ref="G13:G14" si="0">E13*F13</f>
        <v>0</v>
      </c>
    </row>
    <row r="14" spans="1:7" x14ac:dyDescent="0.6">
      <c r="A14" s="32" t="str">
        <f>$A$12&amp;"."&amp;ROW()-ROW($A$12)</f>
        <v>F1.2</v>
      </c>
      <c r="B14" s="33" t="s">
        <v>74</v>
      </c>
      <c r="C14" s="33"/>
      <c r="D14" s="33" t="s">
        <v>73</v>
      </c>
      <c r="E14" s="33">
        <v>1</v>
      </c>
      <c r="F14" s="34"/>
      <c r="G14" s="34">
        <f t="shared" si="0"/>
        <v>0</v>
      </c>
    </row>
    <row r="15" spans="1:7" x14ac:dyDescent="0.6">
      <c r="A15" s="32"/>
      <c r="B15" s="33"/>
      <c r="C15" s="33"/>
      <c r="D15" s="33"/>
      <c r="E15" s="33"/>
      <c r="F15" s="34"/>
      <c r="G15" s="34" t="s">
        <v>71</v>
      </c>
    </row>
    <row r="16" spans="1:7" x14ac:dyDescent="0.6">
      <c r="A16" s="35" t="str">
        <f>LEFT(A12,LEN(A12)-1)&amp;"2"</f>
        <v>F2</v>
      </c>
      <c r="B16" s="36" t="s">
        <v>75</v>
      </c>
      <c r="C16" s="37"/>
      <c r="D16" s="37"/>
      <c r="E16" s="37"/>
      <c r="F16" s="38"/>
      <c r="G16" s="38" t="s">
        <v>71</v>
      </c>
    </row>
    <row r="17" spans="1:16" x14ac:dyDescent="0.6">
      <c r="A17" s="32" t="str">
        <f>$A$16&amp;"."&amp;ROW()-ROW($A$16)</f>
        <v>F2.1</v>
      </c>
      <c r="B17" s="33" t="s">
        <v>76</v>
      </c>
      <c r="C17" s="33"/>
      <c r="D17" s="33" t="s">
        <v>73</v>
      </c>
      <c r="E17" s="33">
        <v>1</v>
      </c>
      <c r="F17" s="34"/>
      <c r="G17" s="34">
        <f t="shared" ref="G17:G18" si="1">E17*F17</f>
        <v>0</v>
      </c>
    </row>
    <row r="18" spans="1:16" x14ac:dyDescent="0.6">
      <c r="A18" s="32" t="str">
        <f>$A$16&amp;"."&amp;ROW()-ROW($A$16)</f>
        <v>F2.2</v>
      </c>
      <c r="B18" s="33" t="s">
        <v>77</v>
      </c>
      <c r="C18" s="33"/>
      <c r="D18" s="33" t="s">
        <v>73</v>
      </c>
      <c r="E18" s="33">
        <v>1</v>
      </c>
      <c r="F18" s="34"/>
      <c r="G18" s="34">
        <f t="shared" si="1"/>
        <v>0</v>
      </c>
    </row>
    <row r="19" spans="1:16" x14ac:dyDescent="0.6">
      <c r="A19" s="32"/>
      <c r="B19" s="33"/>
      <c r="C19" s="33"/>
      <c r="D19" s="33"/>
      <c r="E19" s="33"/>
      <c r="F19" s="34"/>
      <c r="G19" s="34" t="s">
        <v>71</v>
      </c>
    </row>
    <row r="20" spans="1:16" x14ac:dyDescent="0.6">
      <c r="A20" s="35" t="str">
        <f>LEFT(A12,LEN(A12)-1)&amp;"3"</f>
        <v>F3</v>
      </c>
      <c r="B20" s="36" t="s">
        <v>78</v>
      </c>
      <c r="C20" s="37"/>
      <c r="D20" s="37"/>
      <c r="E20" s="37"/>
      <c r="F20" s="38"/>
      <c r="G20" s="38" t="s">
        <v>71</v>
      </c>
    </row>
    <row r="21" spans="1:16" x14ac:dyDescent="0.6">
      <c r="A21" s="32" t="str">
        <f>$A$20&amp;"."&amp;ROW()-ROW($A$20)</f>
        <v>F3.1</v>
      </c>
      <c r="B21" s="33" t="s">
        <v>79</v>
      </c>
      <c r="C21" s="33"/>
      <c r="D21" s="33" t="s">
        <v>73</v>
      </c>
      <c r="E21" s="33">
        <v>1</v>
      </c>
      <c r="F21" s="34"/>
      <c r="G21" s="34">
        <f>E21*F21</f>
        <v>0</v>
      </c>
    </row>
    <row r="22" spans="1:16" x14ac:dyDescent="0.6">
      <c r="A22" s="32"/>
      <c r="B22" s="33"/>
      <c r="C22" s="33"/>
      <c r="D22" s="33"/>
      <c r="E22" s="33"/>
      <c r="F22" s="34"/>
      <c r="G22" s="34" t="s">
        <v>71</v>
      </c>
    </row>
    <row r="23" spans="1:16" x14ac:dyDescent="0.6">
      <c r="A23" s="35" t="str">
        <f>LEFT(A12,LEN(A12)-1)&amp;"4"</f>
        <v>F4</v>
      </c>
      <c r="B23" s="36" t="s">
        <v>80</v>
      </c>
      <c r="C23" s="37"/>
      <c r="D23" s="37"/>
      <c r="E23" s="37"/>
      <c r="F23" s="38"/>
      <c r="G23" s="38" t="s">
        <v>71</v>
      </c>
      <c r="P23" s="39"/>
    </row>
    <row r="24" spans="1:16" x14ac:dyDescent="0.6">
      <c r="A24" s="32" t="str">
        <f>$A$23&amp;"."&amp;ROW()-ROW($A$23)</f>
        <v>F4.1</v>
      </c>
      <c r="B24" s="33" t="s">
        <v>81</v>
      </c>
      <c r="C24" s="33"/>
      <c r="D24" s="33" t="s">
        <v>73</v>
      </c>
      <c r="E24" s="33">
        <v>1</v>
      </c>
      <c r="F24" s="34"/>
      <c r="G24" s="34">
        <f t="shared" ref="G24:G28" si="2">E24*F24</f>
        <v>0</v>
      </c>
    </row>
    <row r="25" spans="1:16" x14ac:dyDescent="0.6">
      <c r="A25" s="32" t="str">
        <f t="shared" ref="A25:A28" si="3">$A$23&amp;"."&amp;ROW()-ROW($A$23)</f>
        <v>F4.2</v>
      </c>
      <c r="B25" s="33" t="s">
        <v>82</v>
      </c>
      <c r="C25" s="33"/>
      <c r="D25" s="33" t="s">
        <v>73</v>
      </c>
      <c r="E25" s="33">
        <v>1</v>
      </c>
      <c r="F25" s="34"/>
      <c r="G25" s="34">
        <f t="shared" si="2"/>
        <v>0</v>
      </c>
    </row>
    <row r="26" spans="1:16" x14ac:dyDescent="0.6">
      <c r="A26" s="32" t="str">
        <f t="shared" si="3"/>
        <v>F4.3</v>
      </c>
      <c r="B26" s="33" t="s">
        <v>83</v>
      </c>
      <c r="C26" s="33"/>
      <c r="D26" s="33" t="s">
        <v>73</v>
      </c>
      <c r="E26" s="33">
        <v>1</v>
      </c>
      <c r="F26" s="34"/>
      <c r="G26" s="34">
        <f t="shared" si="2"/>
        <v>0</v>
      </c>
    </row>
    <row r="27" spans="1:16" x14ac:dyDescent="0.6">
      <c r="A27" s="32" t="str">
        <f t="shared" si="3"/>
        <v>F4.4</v>
      </c>
      <c r="B27" s="33" t="s">
        <v>84</v>
      </c>
      <c r="C27" s="33"/>
      <c r="D27" s="33" t="s">
        <v>73</v>
      </c>
      <c r="E27" s="33">
        <v>1</v>
      </c>
      <c r="F27" s="34"/>
      <c r="G27" s="34">
        <f t="shared" si="2"/>
        <v>0</v>
      </c>
    </row>
    <row r="28" spans="1:16" x14ac:dyDescent="0.6">
      <c r="A28" s="32" t="str">
        <f t="shared" si="3"/>
        <v>F4.5</v>
      </c>
      <c r="B28" s="33" t="s">
        <v>85</v>
      </c>
      <c r="C28" s="33"/>
      <c r="D28" s="33" t="s">
        <v>86</v>
      </c>
      <c r="E28" s="33">
        <v>0</v>
      </c>
      <c r="F28" s="34"/>
      <c r="G28" s="34">
        <f t="shared" si="2"/>
        <v>0</v>
      </c>
    </row>
    <row r="29" spans="1:16" x14ac:dyDescent="0.6">
      <c r="A29" s="32"/>
      <c r="B29" s="33"/>
      <c r="C29" s="33"/>
      <c r="D29" s="33"/>
      <c r="E29" s="33"/>
      <c r="F29" s="34"/>
      <c r="G29" s="34"/>
    </row>
    <row r="30" spans="1:16" x14ac:dyDescent="0.6">
      <c r="A30" s="35" t="str">
        <f>LEFT(A12,LEN(A12)-1)&amp;"5"</f>
        <v>F5</v>
      </c>
      <c r="B30" s="36" t="s">
        <v>87</v>
      </c>
      <c r="C30" s="37"/>
      <c r="D30" s="37"/>
      <c r="E30" s="37"/>
      <c r="F30" s="38"/>
      <c r="G30" s="38"/>
    </row>
    <row r="31" spans="1:16" x14ac:dyDescent="0.6">
      <c r="A31" s="32" t="str">
        <f>$A$30&amp;"."&amp;ROW()-ROW($A$30)</f>
        <v>F5.1</v>
      </c>
      <c r="B31" s="33" t="s">
        <v>57</v>
      </c>
      <c r="C31" s="33" t="s">
        <v>53</v>
      </c>
      <c r="D31" s="33" t="s">
        <v>73</v>
      </c>
      <c r="E31" s="56">
        <v>26</v>
      </c>
      <c r="F31" s="34"/>
      <c r="G31" s="34">
        <f t="shared" ref="G31:G36" si="4">E31*F31</f>
        <v>0</v>
      </c>
    </row>
    <row r="32" spans="1:16" x14ac:dyDescent="0.6">
      <c r="A32" s="32" t="str">
        <f t="shared" ref="A32:A36" si="5">$A$30&amp;"."&amp;ROW()-ROW($A$30)</f>
        <v>F5.2</v>
      </c>
      <c r="B32" s="33" t="s">
        <v>55</v>
      </c>
      <c r="C32" s="33" t="s">
        <v>53</v>
      </c>
      <c r="D32" s="33" t="s">
        <v>73</v>
      </c>
      <c r="E32" s="56">
        <v>240</v>
      </c>
      <c r="F32" s="34"/>
      <c r="G32" s="34">
        <f t="shared" si="4"/>
        <v>0</v>
      </c>
    </row>
    <row r="33" spans="1:7" x14ac:dyDescent="0.6">
      <c r="A33" s="32" t="str">
        <f t="shared" si="5"/>
        <v>F5.3</v>
      </c>
      <c r="B33" s="33" t="s">
        <v>54</v>
      </c>
      <c r="C33" s="33" t="s">
        <v>51</v>
      </c>
      <c r="D33" s="33" t="s">
        <v>73</v>
      </c>
      <c r="E33" s="56">
        <v>252</v>
      </c>
      <c r="F33" s="34"/>
      <c r="G33" s="34">
        <f t="shared" si="4"/>
        <v>0</v>
      </c>
    </row>
    <row r="34" spans="1:7" x14ac:dyDescent="0.6">
      <c r="A34" s="32" t="str">
        <f t="shared" si="5"/>
        <v>F5.4</v>
      </c>
      <c r="B34" s="33" t="s">
        <v>52</v>
      </c>
      <c r="C34" s="33" t="s">
        <v>53</v>
      </c>
      <c r="D34" s="33" t="s">
        <v>73</v>
      </c>
      <c r="E34" s="56">
        <v>1010.25</v>
      </c>
      <c r="F34" s="34"/>
      <c r="G34" s="34">
        <f t="shared" si="4"/>
        <v>0</v>
      </c>
    </row>
    <row r="35" spans="1:7" x14ac:dyDescent="0.6">
      <c r="A35" s="32" t="str">
        <f t="shared" si="5"/>
        <v>F5.5</v>
      </c>
      <c r="B35" s="33" t="s">
        <v>56</v>
      </c>
      <c r="C35" s="33" t="s">
        <v>53</v>
      </c>
      <c r="D35" s="33" t="s">
        <v>73</v>
      </c>
      <c r="E35" s="56">
        <v>422.625</v>
      </c>
      <c r="F35" s="34"/>
      <c r="G35" s="34">
        <f t="shared" si="4"/>
        <v>0</v>
      </c>
    </row>
    <row r="36" spans="1:7" x14ac:dyDescent="0.6">
      <c r="A36" s="32" t="str">
        <f t="shared" si="5"/>
        <v>F5.6</v>
      </c>
      <c r="B36" s="33" t="s">
        <v>50</v>
      </c>
      <c r="C36" s="33" t="s">
        <v>51</v>
      </c>
      <c r="D36" s="33" t="s">
        <v>73</v>
      </c>
      <c r="E36" s="56">
        <v>1666</v>
      </c>
      <c r="F36" s="34"/>
      <c r="G36" s="34">
        <f t="shared" si="4"/>
        <v>0</v>
      </c>
    </row>
    <row r="37" spans="1:7" x14ac:dyDescent="0.6">
      <c r="A37" s="40"/>
      <c r="B37" s="41"/>
      <c r="C37" s="41"/>
      <c r="D37" s="41"/>
      <c r="E37" s="41"/>
      <c r="F37" s="42"/>
      <c r="G37" s="42"/>
    </row>
    <row r="38" spans="1:7" x14ac:dyDescent="0.6">
      <c r="A38" s="43"/>
      <c r="B38" s="44"/>
      <c r="C38" s="44"/>
      <c r="D38" s="44"/>
      <c r="E38" s="44"/>
      <c r="F38" s="45" t="s">
        <v>88</v>
      </c>
      <c r="G38" s="46">
        <f>SUM(G13:G36)</f>
        <v>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2E8A8-F833-4193-BA43-18817F3D4A1B}">
  <sheetPr codeName="Sheet28">
    <tabColor theme="2"/>
  </sheetPr>
  <dimension ref="A1:U51"/>
  <sheetViews>
    <sheetView workbookViewId="0">
      <selection activeCell="I56" sqref="I56"/>
    </sheetView>
  </sheetViews>
  <sheetFormatPr defaultColWidth="9.23046875" defaultRowHeight="14.75" x14ac:dyDescent="0.75"/>
  <cols>
    <col min="1" max="1" width="21.69140625" style="17" customWidth="1"/>
    <col min="2" max="9" width="9.07421875" style="17" customWidth="1"/>
    <col min="10" max="10" width="47.23046875" style="17" customWidth="1"/>
    <col min="11" max="11" width="5.69140625" style="17" customWidth="1"/>
    <col min="12" max="15" width="6.8046875" style="17" customWidth="1"/>
    <col min="16" max="16" width="10.4609375" style="17" customWidth="1"/>
    <col min="17" max="16384" width="9.23046875" style="17"/>
  </cols>
  <sheetData>
    <row r="1" spans="1:21" customFormat="1" ht="24.25" x14ac:dyDescent="0.6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customFormat="1" ht="10" customHeight="1" x14ac:dyDescent="0.6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1" x14ac:dyDescent="0.75">
      <c r="A3" s="15" t="s">
        <v>1</v>
      </c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21" x14ac:dyDescent="0.75">
      <c r="A4" s="15" t="s">
        <v>3</v>
      </c>
      <c r="B4" s="16" t="s">
        <v>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21" x14ac:dyDescent="0.75">
      <c r="A5" s="15" t="s">
        <v>5</v>
      </c>
      <c r="B5" s="16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21" x14ac:dyDescent="0.75">
      <c r="A6" s="15" t="s">
        <v>7</v>
      </c>
      <c r="B6" s="16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/>
      <c r="S6"/>
      <c r="T6"/>
      <c r="U6"/>
    </row>
    <row r="7" spans="1:21" ht="10" customHeight="1" x14ac:dyDescent="0.7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R7"/>
      <c r="S7"/>
      <c r="T7"/>
      <c r="U7"/>
    </row>
    <row r="8" spans="1:21" ht="20" x14ac:dyDescent="0.75">
      <c r="A8" s="20" t="s">
        <v>35</v>
      </c>
      <c r="B8" s="20" t="s">
        <v>36</v>
      </c>
      <c r="C8" s="20" t="s">
        <v>37</v>
      </c>
      <c r="D8" s="20" t="s">
        <v>38</v>
      </c>
      <c r="E8" s="20" t="s">
        <v>39</v>
      </c>
      <c r="F8" s="20" t="s">
        <v>40</v>
      </c>
      <c r="G8" s="20" t="s">
        <v>41</v>
      </c>
      <c r="H8" s="20" t="s">
        <v>42</v>
      </c>
      <c r="I8" s="20" t="s">
        <v>43</v>
      </c>
      <c r="J8" s="20" t="s">
        <v>44</v>
      </c>
      <c r="K8" s="20" t="s">
        <v>45</v>
      </c>
      <c r="L8" s="20" t="s">
        <v>46</v>
      </c>
      <c r="M8" s="20" t="s">
        <v>47</v>
      </c>
      <c r="N8" s="20" t="s">
        <v>48</v>
      </c>
      <c r="O8" s="20" t="s">
        <v>49</v>
      </c>
      <c r="R8"/>
      <c r="S8"/>
      <c r="T8"/>
      <c r="U8"/>
    </row>
    <row r="9" spans="1:21" x14ac:dyDescent="0.75">
      <c r="A9" s="22" t="s">
        <v>25</v>
      </c>
      <c r="B9" s="22">
        <v>282</v>
      </c>
      <c r="C9" s="22">
        <v>183</v>
      </c>
      <c r="D9" s="22">
        <v>12291</v>
      </c>
      <c r="E9" s="22">
        <v>12500</v>
      </c>
      <c r="F9" s="22">
        <v>149.92133699999999</v>
      </c>
      <c r="G9" s="22">
        <v>-24.051642999999999</v>
      </c>
      <c r="H9" s="22">
        <v>149.92028400000001</v>
      </c>
      <c r="I9" s="22">
        <v>-24.050021000000001</v>
      </c>
      <c r="J9" s="22" t="s">
        <v>50</v>
      </c>
      <c r="K9" s="22" t="s">
        <v>51</v>
      </c>
      <c r="L9" s="22">
        <v>209</v>
      </c>
      <c r="M9" s="22"/>
      <c r="N9" s="22"/>
      <c r="O9" s="22">
        <v>209</v>
      </c>
    </row>
    <row r="10" spans="1:21" x14ac:dyDescent="0.75">
      <c r="A10" s="22" t="s">
        <v>25</v>
      </c>
      <c r="B10" s="22">
        <v>282</v>
      </c>
      <c r="C10" s="22">
        <v>184</v>
      </c>
      <c r="D10" s="22">
        <v>12500</v>
      </c>
      <c r="E10" s="22">
        <v>12946</v>
      </c>
      <c r="F10" s="22">
        <v>149.92028400000001</v>
      </c>
      <c r="G10" s="22">
        <v>-24.050021000000001</v>
      </c>
      <c r="H10" s="22">
        <v>149.91803400000001</v>
      </c>
      <c r="I10" s="22">
        <v>-24.046562999999999</v>
      </c>
      <c r="J10" s="22" t="s">
        <v>52</v>
      </c>
      <c r="K10" s="22" t="s">
        <v>53</v>
      </c>
      <c r="L10" s="22">
        <v>446</v>
      </c>
      <c r="M10" s="22">
        <v>5</v>
      </c>
      <c r="N10" s="22">
        <v>0.05</v>
      </c>
      <c r="O10" s="22">
        <v>111.5</v>
      </c>
    </row>
    <row r="11" spans="1:21" x14ac:dyDescent="0.75">
      <c r="A11" s="22" t="s">
        <v>25</v>
      </c>
      <c r="B11" s="22">
        <v>282</v>
      </c>
      <c r="C11" s="22">
        <v>185</v>
      </c>
      <c r="D11" s="22">
        <v>12946</v>
      </c>
      <c r="E11" s="22">
        <v>13197</v>
      </c>
      <c r="F11" s="22">
        <v>149.91803400000001</v>
      </c>
      <c r="G11" s="22">
        <v>-24.046562999999999</v>
      </c>
      <c r="H11" s="22">
        <v>149.916766</v>
      </c>
      <c r="I11" s="22">
        <v>-24.044616999999999</v>
      </c>
      <c r="J11" s="22" t="s">
        <v>52</v>
      </c>
      <c r="K11" s="22" t="s">
        <v>53</v>
      </c>
      <c r="L11" s="22">
        <v>251</v>
      </c>
      <c r="M11" s="22">
        <v>5</v>
      </c>
      <c r="N11" s="22">
        <v>0.05</v>
      </c>
      <c r="O11" s="22">
        <v>62.75</v>
      </c>
    </row>
    <row r="12" spans="1:21" x14ac:dyDescent="0.75">
      <c r="A12" s="22" t="s">
        <v>25</v>
      </c>
      <c r="B12" s="22">
        <v>282</v>
      </c>
      <c r="C12" s="22">
        <v>186</v>
      </c>
      <c r="D12" s="22">
        <v>13197</v>
      </c>
      <c r="E12" s="22">
        <v>13485</v>
      </c>
      <c r="F12" s="22">
        <v>149.916766</v>
      </c>
      <c r="G12" s="22">
        <v>-24.044616999999999</v>
      </c>
      <c r="H12" s="22">
        <v>149.915312</v>
      </c>
      <c r="I12" s="22">
        <v>-24.042383999999998</v>
      </c>
      <c r="J12" s="22" t="s">
        <v>52</v>
      </c>
      <c r="K12" s="22" t="s">
        <v>53</v>
      </c>
      <c r="L12" s="22">
        <v>288</v>
      </c>
      <c r="M12" s="22">
        <v>5</v>
      </c>
      <c r="N12" s="22">
        <v>0.05</v>
      </c>
      <c r="O12" s="22">
        <v>72</v>
      </c>
    </row>
    <row r="13" spans="1:21" x14ac:dyDescent="0.75">
      <c r="A13" s="22" t="s">
        <v>25</v>
      </c>
      <c r="B13" s="22">
        <v>282</v>
      </c>
      <c r="C13" s="22">
        <v>187</v>
      </c>
      <c r="D13" s="22">
        <v>13485</v>
      </c>
      <c r="E13" s="22">
        <v>13622</v>
      </c>
      <c r="F13" s="22">
        <v>149.915312</v>
      </c>
      <c r="G13" s="22">
        <v>-24.042383999999998</v>
      </c>
      <c r="H13" s="22">
        <v>149.91462100000001</v>
      </c>
      <c r="I13" s="22">
        <v>-24.041321</v>
      </c>
      <c r="J13" s="22" t="s">
        <v>56</v>
      </c>
      <c r="K13" s="22" t="s">
        <v>53</v>
      </c>
      <c r="L13" s="22">
        <v>137</v>
      </c>
      <c r="M13" s="22">
        <v>5</v>
      </c>
      <c r="N13" s="22">
        <v>7.4999999999999997E-2</v>
      </c>
      <c r="O13" s="22">
        <v>51.375</v>
      </c>
    </row>
    <row r="14" spans="1:21" x14ac:dyDescent="0.75">
      <c r="A14" s="22" t="s">
        <v>25</v>
      </c>
      <c r="B14" s="22">
        <v>282</v>
      </c>
      <c r="C14" s="22">
        <v>188</v>
      </c>
      <c r="D14" s="22">
        <v>13622</v>
      </c>
      <c r="E14" s="22">
        <v>13738</v>
      </c>
      <c r="F14" s="22">
        <v>149.91462100000001</v>
      </c>
      <c r="G14" s="22">
        <v>-24.041321</v>
      </c>
      <c r="H14" s="22">
        <v>149.91403700000001</v>
      </c>
      <c r="I14" s="22">
        <v>-24.040420999999998</v>
      </c>
      <c r="J14" s="22" t="s">
        <v>50</v>
      </c>
      <c r="K14" s="22" t="s">
        <v>51</v>
      </c>
      <c r="L14" s="22">
        <v>116</v>
      </c>
      <c r="M14" s="22"/>
      <c r="N14" s="22"/>
      <c r="O14" s="22">
        <v>116</v>
      </c>
    </row>
    <row r="15" spans="1:21" x14ac:dyDescent="0.75">
      <c r="A15" s="22" t="s">
        <v>25</v>
      </c>
      <c r="B15" s="22">
        <v>282</v>
      </c>
      <c r="C15" s="22">
        <v>189</v>
      </c>
      <c r="D15" s="22">
        <v>13738</v>
      </c>
      <c r="E15" s="22">
        <v>14336</v>
      </c>
      <c r="F15" s="22">
        <v>149.91403700000001</v>
      </c>
      <c r="G15" s="22">
        <v>-24.040420999999998</v>
      </c>
      <c r="H15" s="22">
        <v>149.91099600000001</v>
      </c>
      <c r="I15" s="22">
        <v>-24.035796999999999</v>
      </c>
      <c r="J15" s="22" t="s">
        <v>52</v>
      </c>
      <c r="K15" s="22" t="s">
        <v>53</v>
      </c>
      <c r="L15" s="22">
        <v>598</v>
      </c>
      <c r="M15" s="22">
        <v>5</v>
      </c>
      <c r="N15" s="22">
        <v>0.05</v>
      </c>
      <c r="O15" s="22">
        <v>149.5</v>
      </c>
    </row>
    <row r="16" spans="1:21" x14ac:dyDescent="0.75">
      <c r="A16" s="22" t="s">
        <v>25</v>
      </c>
      <c r="B16" s="22">
        <v>282</v>
      </c>
      <c r="C16" s="22">
        <v>190</v>
      </c>
      <c r="D16" s="22">
        <v>14336</v>
      </c>
      <c r="E16" s="22">
        <v>14821</v>
      </c>
      <c r="F16" s="22">
        <v>149.91099600000001</v>
      </c>
      <c r="G16" s="22">
        <v>-24.035796999999999</v>
      </c>
      <c r="H16" s="22">
        <v>149.908558</v>
      </c>
      <c r="I16" s="22">
        <v>-24.032029999999999</v>
      </c>
      <c r="J16" s="22" t="s">
        <v>52</v>
      </c>
      <c r="K16" s="22" t="s">
        <v>53</v>
      </c>
      <c r="L16" s="22">
        <v>485</v>
      </c>
      <c r="M16" s="22">
        <v>5</v>
      </c>
      <c r="N16" s="22">
        <v>0.05</v>
      </c>
      <c r="O16" s="22">
        <v>121.25</v>
      </c>
    </row>
    <row r="17" spans="1:15" x14ac:dyDescent="0.75">
      <c r="A17" s="22" t="s">
        <v>25</v>
      </c>
      <c r="B17" s="22">
        <v>282</v>
      </c>
      <c r="C17" s="22">
        <v>191</v>
      </c>
      <c r="D17" s="22">
        <v>14821</v>
      </c>
      <c r="E17" s="22">
        <v>14917</v>
      </c>
      <c r="F17" s="22">
        <v>149.908558</v>
      </c>
      <c r="G17" s="22">
        <v>-24.032029999999999</v>
      </c>
      <c r="H17" s="22">
        <v>149.908075</v>
      </c>
      <c r="I17" s="22">
        <v>-24.031285</v>
      </c>
      <c r="J17" s="22" t="s">
        <v>56</v>
      </c>
      <c r="K17" s="22" t="s">
        <v>53</v>
      </c>
      <c r="L17" s="22">
        <v>96</v>
      </c>
      <c r="M17" s="22">
        <v>5</v>
      </c>
      <c r="N17" s="22">
        <v>7.4999999999999997E-2</v>
      </c>
      <c r="O17" s="22">
        <v>36</v>
      </c>
    </row>
    <row r="18" spans="1:15" x14ac:dyDescent="0.75">
      <c r="A18" s="22" t="s">
        <v>25</v>
      </c>
      <c r="B18" s="22">
        <v>282</v>
      </c>
      <c r="C18" s="22">
        <v>192</v>
      </c>
      <c r="D18" s="22">
        <v>14917</v>
      </c>
      <c r="E18" s="22">
        <v>15306</v>
      </c>
      <c r="F18" s="22">
        <v>149.908075</v>
      </c>
      <c r="G18" s="22">
        <v>-24.031285</v>
      </c>
      <c r="H18" s="22">
        <v>149.90610599999999</v>
      </c>
      <c r="I18" s="22">
        <v>-24.028272000000001</v>
      </c>
      <c r="J18" s="22" t="s">
        <v>52</v>
      </c>
      <c r="K18" s="22" t="s">
        <v>53</v>
      </c>
      <c r="L18" s="22">
        <v>389</v>
      </c>
      <c r="M18" s="22">
        <v>5</v>
      </c>
      <c r="N18" s="22">
        <v>0.05</v>
      </c>
      <c r="O18" s="22">
        <v>97.25</v>
      </c>
    </row>
    <row r="19" spans="1:15" x14ac:dyDescent="0.75">
      <c r="A19" s="22" t="s">
        <v>25</v>
      </c>
      <c r="B19" s="22">
        <v>282</v>
      </c>
      <c r="C19" s="22">
        <v>193</v>
      </c>
      <c r="D19" s="22">
        <v>15306</v>
      </c>
      <c r="E19" s="22">
        <v>15558</v>
      </c>
      <c r="F19" s="22">
        <v>149.90610599999999</v>
      </c>
      <c r="G19" s="22">
        <v>-24.028272000000001</v>
      </c>
      <c r="H19" s="22">
        <v>149.90483499999999</v>
      </c>
      <c r="I19" s="22">
        <v>-24.026318</v>
      </c>
      <c r="J19" s="22" t="s">
        <v>56</v>
      </c>
      <c r="K19" s="22" t="s">
        <v>53</v>
      </c>
      <c r="L19" s="22">
        <v>252</v>
      </c>
      <c r="M19" s="22">
        <v>5</v>
      </c>
      <c r="N19" s="22">
        <v>7.4999999999999997E-2</v>
      </c>
      <c r="O19" s="22">
        <v>94.5</v>
      </c>
    </row>
    <row r="20" spans="1:15" x14ac:dyDescent="0.75">
      <c r="A20" s="22" t="s">
        <v>25</v>
      </c>
      <c r="B20" s="22">
        <v>282</v>
      </c>
      <c r="C20" s="22">
        <v>194</v>
      </c>
      <c r="D20" s="22">
        <v>15558</v>
      </c>
      <c r="E20" s="22">
        <v>16132</v>
      </c>
      <c r="F20" s="22">
        <v>149.90483499999999</v>
      </c>
      <c r="G20" s="22">
        <v>-24.026318</v>
      </c>
      <c r="H20" s="22">
        <v>149.901938</v>
      </c>
      <c r="I20" s="22">
        <v>-24.021867</v>
      </c>
      <c r="J20" s="22" t="s">
        <v>52</v>
      </c>
      <c r="K20" s="22" t="s">
        <v>53</v>
      </c>
      <c r="L20" s="22">
        <v>574</v>
      </c>
      <c r="M20" s="22">
        <v>5</v>
      </c>
      <c r="N20" s="22">
        <v>0.05</v>
      </c>
      <c r="O20" s="22">
        <v>143.5</v>
      </c>
    </row>
    <row r="21" spans="1:15" x14ac:dyDescent="0.75">
      <c r="A21" s="22" t="s">
        <v>25</v>
      </c>
      <c r="B21" s="22">
        <v>282</v>
      </c>
      <c r="C21" s="22">
        <v>195</v>
      </c>
      <c r="D21" s="22">
        <v>16132</v>
      </c>
      <c r="E21" s="22">
        <v>16262</v>
      </c>
      <c r="F21" s="22">
        <v>149.901938</v>
      </c>
      <c r="G21" s="22">
        <v>-24.021867</v>
      </c>
      <c r="H21" s="22">
        <v>149.90126799999999</v>
      </c>
      <c r="I21" s="22">
        <v>-24.020866000000002</v>
      </c>
      <c r="J21" s="22" t="s">
        <v>50</v>
      </c>
      <c r="K21" s="22" t="s">
        <v>51</v>
      </c>
      <c r="L21" s="22">
        <v>130</v>
      </c>
      <c r="M21" s="22"/>
      <c r="N21" s="22"/>
      <c r="O21" s="22">
        <v>130</v>
      </c>
    </row>
    <row r="22" spans="1:15" x14ac:dyDescent="0.75">
      <c r="A22" s="22" t="s">
        <v>25</v>
      </c>
      <c r="B22" s="22">
        <v>282</v>
      </c>
      <c r="C22" s="22">
        <v>196</v>
      </c>
      <c r="D22" s="22">
        <v>16262</v>
      </c>
      <c r="E22" s="22">
        <v>16430</v>
      </c>
      <c r="F22" s="22">
        <v>149.90126799999999</v>
      </c>
      <c r="G22" s="22">
        <v>-24.020866000000002</v>
      </c>
      <c r="H22" s="22">
        <v>149.89992899999999</v>
      </c>
      <c r="I22" s="22">
        <v>-24.020257000000001</v>
      </c>
      <c r="J22" s="22" t="s">
        <v>54</v>
      </c>
      <c r="K22" s="22" t="s">
        <v>51</v>
      </c>
      <c r="L22" s="22">
        <v>168</v>
      </c>
      <c r="M22" s="22"/>
      <c r="N22" s="22"/>
      <c r="O22" s="22">
        <v>168</v>
      </c>
    </row>
    <row r="23" spans="1:15" x14ac:dyDescent="0.75">
      <c r="A23" s="22" t="s">
        <v>25</v>
      </c>
      <c r="B23" s="22">
        <v>282</v>
      </c>
      <c r="C23" s="22">
        <v>197</v>
      </c>
      <c r="D23" s="22">
        <v>16430</v>
      </c>
      <c r="E23" s="22">
        <v>16559</v>
      </c>
      <c r="F23" s="22">
        <v>149.89992899999999</v>
      </c>
      <c r="G23" s="22">
        <v>-24.020257000000001</v>
      </c>
      <c r="H23" s="22">
        <v>149.898673</v>
      </c>
      <c r="I23" s="22">
        <v>-24.020422</v>
      </c>
      <c r="J23" s="22" t="s">
        <v>52</v>
      </c>
      <c r="K23" s="22" t="s">
        <v>53</v>
      </c>
      <c r="L23" s="22">
        <v>129</v>
      </c>
      <c r="M23" s="22">
        <v>5</v>
      </c>
      <c r="N23" s="22">
        <v>0.05</v>
      </c>
      <c r="O23" s="22">
        <v>32.25</v>
      </c>
    </row>
    <row r="24" spans="1:15" x14ac:dyDescent="0.75">
      <c r="A24" s="22" t="s">
        <v>25</v>
      </c>
      <c r="B24" s="22">
        <v>282</v>
      </c>
      <c r="C24" s="22">
        <v>198</v>
      </c>
      <c r="D24" s="22">
        <v>16579</v>
      </c>
      <c r="E24" s="22">
        <v>17440</v>
      </c>
      <c r="F24" s="22">
        <v>149.89847800000001</v>
      </c>
      <c r="G24" s="22">
        <v>-24.020447000000001</v>
      </c>
      <c r="H24" s="22">
        <v>149.89007799999999</v>
      </c>
      <c r="I24" s="22">
        <v>-24.021179</v>
      </c>
      <c r="J24" s="22" t="s">
        <v>52</v>
      </c>
      <c r="K24" s="22" t="s">
        <v>53</v>
      </c>
      <c r="L24" s="22">
        <v>861</v>
      </c>
      <c r="M24" s="22">
        <v>5</v>
      </c>
      <c r="N24" s="22">
        <v>0.05</v>
      </c>
      <c r="O24" s="22">
        <v>215.25</v>
      </c>
    </row>
    <row r="25" spans="1:15" x14ac:dyDescent="0.75">
      <c r="A25" s="22" t="s">
        <v>25</v>
      </c>
      <c r="B25" s="22">
        <v>282</v>
      </c>
      <c r="C25" s="22">
        <v>199</v>
      </c>
      <c r="D25" s="22">
        <v>17440</v>
      </c>
      <c r="E25" s="22">
        <v>18130</v>
      </c>
      <c r="F25" s="22">
        <v>149.89007799999999</v>
      </c>
      <c r="G25" s="22">
        <v>-24.021179</v>
      </c>
      <c r="H25" s="22">
        <v>149.88336100000001</v>
      </c>
      <c r="I25" s="22">
        <v>-24.020292999999999</v>
      </c>
      <c r="J25" s="22" t="s">
        <v>52</v>
      </c>
      <c r="K25" s="22" t="s">
        <v>53</v>
      </c>
      <c r="L25" s="22">
        <v>690</v>
      </c>
      <c r="M25" s="22">
        <v>5</v>
      </c>
      <c r="N25" s="22">
        <v>0.05</v>
      </c>
      <c r="O25" s="22">
        <v>172.5</v>
      </c>
    </row>
    <row r="26" spans="1:15" x14ac:dyDescent="0.75">
      <c r="A26" s="22" t="s">
        <v>25</v>
      </c>
      <c r="B26" s="22">
        <v>282</v>
      </c>
      <c r="C26" s="22">
        <v>200</v>
      </c>
      <c r="D26" s="22">
        <v>18130</v>
      </c>
      <c r="E26" s="22">
        <v>18783</v>
      </c>
      <c r="F26" s="22">
        <v>149.88336100000001</v>
      </c>
      <c r="G26" s="22">
        <v>-24.020292999999999</v>
      </c>
      <c r="H26" s="22">
        <v>149.877002</v>
      </c>
      <c r="I26" s="22">
        <v>-24.019466000000001</v>
      </c>
      <c r="J26" s="22" t="s">
        <v>52</v>
      </c>
      <c r="K26" s="22" t="s">
        <v>53</v>
      </c>
      <c r="L26" s="22">
        <v>653</v>
      </c>
      <c r="M26" s="22">
        <v>5</v>
      </c>
      <c r="N26" s="22">
        <v>0.05</v>
      </c>
      <c r="O26" s="22">
        <v>163.25</v>
      </c>
    </row>
    <row r="27" spans="1:15" x14ac:dyDescent="0.75">
      <c r="A27" s="22" t="s">
        <v>25</v>
      </c>
      <c r="B27" s="22">
        <v>282</v>
      </c>
      <c r="C27" s="22">
        <v>201</v>
      </c>
      <c r="D27" s="22">
        <v>18783</v>
      </c>
      <c r="E27" s="22">
        <v>19187</v>
      </c>
      <c r="F27" s="22">
        <v>149.877002</v>
      </c>
      <c r="G27" s="22">
        <v>-24.019466000000001</v>
      </c>
      <c r="H27" s="22">
        <v>149.87306799999999</v>
      </c>
      <c r="I27" s="22">
        <v>-24.018948000000002</v>
      </c>
      <c r="J27" s="22" t="s">
        <v>52</v>
      </c>
      <c r="K27" s="22" t="s">
        <v>53</v>
      </c>
      <c r="L27" s="22">
        <v>404</v>
      </c>
      <c r="M27" s="22">
        <v>5</v>
      </c>
      <c r="N27" s="22">
        <v>0.05</v>
      </c>
      <c r="O27" s="22">
        <v>101</v>
      </c>
    </row>
    <row r="28" spans="1:15" x14ac:dyDescent="0.75">
      <c r="A28" s="22" t="s">
        <v>25</v>
      </c>
      <c r="B28" s="22">
        <v>282</v>
      </c>
      <c r="C28" s="22">
        <v>202</v>
      </c>
      <c r="D28" s="22">
        <v>19187</v>
      </c>
      <c r="E28" s="22">
        <v>19329</v>
      </c>
      <c r="F28" s="22">
        <v>149.87306799999999</v>
      </c>
      <c r="G28" s="22">
        <v>-24.018948000000002</v>
      </c>
      <c r="H28" s="22">
        <v>149.87168600000001</v>
      </c>
      <c r="I28" s="22">
        <v>-24.018765999999999</v>
      </c>
      <c r="J28" s="22" t="s">
        <v>56</v>
      </c>
      <c r="K28" s="22" t="s">
        <v>53</v>
      </c>
      <c r="L28" s="22">
        <v>142</v>
      </c>
      <c r="M28" s="22">
        <v>5</v>
      </c>
      <c r="N28" s="22">
        <v>7.4999999999999997E-2</v>
      </c>
      <c r="O28" s="22">
        <v>53.25</v>
      </c>
    </row>
    <row r="29" spans="1:15" x14ac:dyDescent="0.75">
      <c r="A29" s="22" t="s">
        <v>25</v>
      </c>
      <c r="B29" s="22">
        <v>282</v>
      </c>
      <c r="C29" s="22">
        <v>203</v>
      </c>
      <c r="D29" s="22">
        <v>19329</v>
      </c>
      <c r="E29" s="22">
        <v>19456</v>
      </c>
      <c r="F29" s="22">
        <v>149.87168600000001</v>
      </c>
      <c r="G29" s="22">
        <v>-24.018765999999999</v>
      </c>
      <c r="H29" s="22">
        <v>149.87044900000001</v>
      </c>
      <c r="I29" s="22">
        <v>-24.018604</v>
      </c>
      <c r="J29" s="22" t="s">
        <v>50</v>
      </c>
      <c r="K29" s="22" t="s">
        <v>51</v>
      </c>
      <c r="L29" s="22">
        <v>127</v>
      </c>
      <c r="M29" s="22"/>
      <c r="N29" s="22"/>
      <c r="O29" s="22">
        <v>127</v>
      </c>
    </row>
    <row r="30" spans="1:15" x14ac:dyDescent="0.75">
      <c r="A30" s="22" t="s">
        <v>25</v>
      </c>
      <c r="B30" s="22">
        <v>282</v>
      </c>
      <c r="C30" s="22">
        <v>204</v>
      </c>
      <c r="D30" s="22">
        <v>19456</v>
      </c>
      <c r="E30" s="22">
        <v>19912</v>
      </c>
      <c r="F30" s="22">
        <v>149.87044900000001</v>
      </c>
      <c r="G30" s="22">
        <v>-24.018604</v>
      </c>
      <c r="H30" s="22">
        <v>149.86659800000001</v>
      </c>
      <c r="I30" s="22">
        <v>-24.017327000000002</v>
      </c>
      <c r="J30" s="22" t="s">
        <v>52</v>
      </c>
      <c r="K30" s="22" t="s">
        <v>53</v>
      </c>
      <c r="L30" s="22">
        <v>456</v>
      </c>
      <c r="M30" s="22">
        <v>5</v>
      </c>
      <c r="N30" s="22">
        <v>0.05</v>
      </c>
      <c r="O30" s="22">
        <v>114</v>
      </c>
    </row>
    <row r="31" spans="1:15" x14ac:dyDescent="0.75">
      <c r="A31" s="22" t="s">
        <v>25</v>
      </c>
      <c r="B31" s="22">
        <v>282</v>
      </c>
      <c r="C31" s="22">
        <v>205</v>
      </c>
      <c r="D31" s="22">
        <v>19912</v>
      </c>
      <c r="E31" s="22">
        <v>19932</v>
      </c>
      <c r="F31" s="22">
        <v>149.86659800000001</v>
      </c>
      <c r="G31" s="22">
        <v>-24.017327000000002</v>
      </c>
      <c r="H31" s="22">
        <v>149.86657199999999</v>
      </c>
      <c r="I31" s="22">
        <v>-24.017147999999999</v>
      </c>
      <c r="J31" s="22" t="s">
        <v>58</v>
      </c>
      <c r="K31" s="22" t="s">
        <v>53</v>
      </c>
      <c r="L31" s="22">
        <v>4</v>
      </c>
      <c r="M31" s="22">
        <v>4</v>
      </c>
      <c r="N31" s="22">
        <v>0.1</v>
      </c>
      <c r="O31" s="22">
        <v>1.6</v>
      </c>
    </row>
    <row r="32" spans="1:15" x14ac:dyDescent="0.75">
      <c r="A32" s="22" t="s">
        <v>25</v>
      </c>
      <c r="B32" s="22">
        <v>282</v>
      </c>
      <c r="C32" s="22">
        <v>206</v>
      </c>
      <c r="D32" s="22">
        <v>19932</v>
      </c>
      <c r="E32" s="22">
        <v>20153</v>
      </c>
      <c r="F32" s="22">
        <v>149.86657199999999</v>
      </c>
      <c r="G32" s="22">
        <v>-24.017147999999999</v>
      </c>
      <c r="H32" s="22">
        <v>149.86676700000001</v>
      </c>
      <c r="I32" s="22">
        <v>-24.015160000000002</v>
      </c>
      <c r="J32" s="22" t="s">
        <v>50</v>
      </c>
      <c r="K32" s="22" t="s">
        <v>51</v>
      </c>
      <c r="L32" s="22">
        <v>221</v>
      </c>
      <c r="M32" s="22"/>
      <c r="N32" s="22"/>
      <c r="O32" s="22">
        <v>221</v>
      </c>
    </row>
    <row r="33" spans="1:15" x14ac:dyDescent="0.75">
      <c r="A33" s="22" t="s">
        <v>25</v>
      </c>
      <c r="B33" s="22">
        <v>282</v>
      </c>
      <c r="C33" s="22">
        <v>207</v>
      </c>
      <c r="D33" s="22">
        <v>20183</v>
      </c>
      <c r="E33" s="22">
        <v>20310</v>
      </c>
      <c r="F33" s="22">
        <v>149.86679599999999</v>
      </c>
      <c r="G33" s="22">
        <v>-24.014890000000001</v>
      </c>
      <c r="H33" s="22">
        <v>149.86691500000001</v>
      </c>
      <c r="I33" s="22">
        <v>-24.013748</v>
      </c>
      <c r="J33" s="22" t="s">
        <v>52</v>
      </c>
      <c r="K33" s="22" t="s">
        <v>53</v>
      </c>
      <c r="L33" s="22">
        <v>127</v>
      </c>
      <c r="M33" s="22">
        <v>5</v>
      </c>
      <c r="N33" s="22">
        <v>0.05</v>
      </c>
      <c r="O33" s="22">
        <v>31.75</v>
      </c>
    </row>
    <row r="34" spans="1:15" x14ac:dyDescent="0.75">
      <c r="A34" s="22" t="s">
        <v>25</v>
      </c>
      <c r="B34" s="22">
        <v>282</v>
      </c>
      <c r="C34" s="22">
        <v>208</v>
      </c>
      <c r="D34" s="22">
        <v>20310</v>
      </c>
      <c r="E34" s="22">
        <v>20879</v>
      </c>
      <c r="F34" s="22">
        <v>149.86691500000001</v>
      </c>
      <c r="G34" s="22">
        <v>-24.013748</v>
      </c>
      <c r="H34" s="22">
        <v>149.867402</v>
      </c>
      <c r="I34" s="22">
        <v>-24.008627000000001</v>
      </c>
      <c r="J34" s="22" t="s">
        <v>50</v>
      </c>
      <c r="K34" s="22" t="s">
        <v>51</v>
      </c>
      <c r="L34" s="22">
        <v>569</v>
      </c>
      <c r="M34" s="22"/>
      <c r="N34" s="22"/>
      <c r="O34" s="22">
        <v>569</v>
      </c>
    </row>
    <row r="35" spans="1:15" x14ac:dyDescent="0.75">
      <c r="A35" s="22" t="s">
        <v>25</v>
      </c>
      <c r="B35" s="22">
        <v>282</v>
      </c>
      <c r="C35" s="22">
        <v>209</v>
      </c>
      <c r="D35" s="22">
        <v>20879</v>
      </c>
      <c r="E35" s="22">
        <v>21354</v>
      </c>
      <c r="F35" s="22">
        <v>149.867402</v>
      </c>
      <c r="G35" s="22">
        <v>-24.008627000000001</v>
      </c>
      <c r="H35" s="22">
        <v>149.86782500000001</v>
      </c>
      <c r="I35" s="22">
        <v>-24.004352999999998</v>
      </c>
      <c r="J35" s="22" t="s">
        <v>50</v>
      </c>
      <c r="K35" s="22" t="s">
        <v>51</v>
      </c>
      <c r="L35" s="22">
        <v>475</v>
      </c>
      <c r="M35" s="22"/>
      <c r="N35" s="22"/>
      <c r="O35" s="22">
        <v>475</v>
      </c>
    </row>
    <row r="36" spans="1:15" x14ac:dyDescent="0.75">
      <c r="A36" s="22" t="s">
        <v>25</v>
      </c>
      <c r="B36" s="22">
        <v>282</v>
      </c>
      <c r="C36" s="22">
        <v>210</v>
      </c>
      <c r="D36" s="22">
        <v>21354</v>
      </c>
      <c r="E36" s="22">
        <v>21750</v>
      </c>
      <c r="F36" s="22">
        <v>149.86782500000001</v>
      </c>
      <c r="G36" s="22">
        <v>-24.004352999999998</v>
      </c>
      <c r="H36" s="22">
        <v>149.868177</v>
      </c>
      <c r="I36" s="22">
        <v>-24.000789999999999</v>
      </c>
      <c r="J36" s="22" t="s">
        <v>52</v>
      </c>
      <c r="K36" s="22" t="s">
        <v>53</v>
      </c>
      <c r="L36" s="22">
        <v>396</v>
      </c>
      <c r="M36" s="22">
        <v>5</v>
      </c>
      <c r="N36" s="22">
        <v>0.05</v>
      </c>
      <c r="O36" s="22">
        <v>99</v>
      </c>
    </row>
    <row r="37" spans="1:15" x14ac:dyDescent="0.75">
      <c r="A37" s="22" t="s">
        <v>25</v>
      </c>
      <c r="B37" s="22">
        <v>282</v>
      </c>
      <c r="C37" s="22">
        <v>211</v>
      </c>
      <c r="D37" s="22">
        <v>21750</v>
      </c>
      <c r="E37" s="22">
        <v>21908</v>
      </c>
      <c r="F37" s="22">
        <v>149.868177</v>
      </c>
      <c r="G37" s="22">
        <v>-24.000789999999999</v>
      </c>
      <c r="H37" s="22">
        <v>149.86831599999999</v>
      </c>
      <c r="I37" s="22">
        <v>-23.999368</v>
      </c>
      <c r="J37" s="22" t="s">
        <v>52</v>
      </c>
      <c r="K37" s="22" t="s">
        <v>53</v>
      </c>
      <c r="L37" s="22">
        <v>158</v>
      </c>
      <c r="M37" s="22">
        <v>5</v>
      </c>
      <c r="N37" s="22">
        <v>0.05</v>
      </c>
      <c r="O37" s="22">
        <v>39.5</v>
      </c>
    </row>
    <row r="38" spans="1:15" x14ac:dyDescent="0.75">
      <c r="A38" s="22" t="s">
        <v>25</v>
      </c>
      <c r="B38" s="22">
        <v>282</v>
      </c>
      <c r="C38" s="22">
        <v>212</v>
      </c>
      <c r="D38" s="22">
        <v>21908</v>
      </c>
      <c r="E38" s="22">
        <v>22191</v>
      </c>
      <c r="F38" s="22">
        <v>149.86831599999999</v>
      </c>
      <c r="G38" s="22">
        <v>-23.999368</v>
      </c>
      <c r="H38" s="22">
        <v>149.86855199999999</v>
      </c>
      <c r="I38" s="22">
        <v>-23.996821000000001</v>
      </c>
      <c r="J38" s="22" t="s">
        <v>50</v>
      </c>
      <c r="K38" s="22" t="s">
        <v>51</v>
      </c>
      <c r="L38" s="22">
        <v>283</v>
      </c>
      <c r="M38" s="22"/>
      <c r="N38" s="22"/>
      <c r="O38" s="22">
        <v>283</v>
      </c>
    </row>
    <row r="39" spans="1:15" x14ac:dyDescent="0.75">
      <c r="A39" s="22" t="s">
        <v>25</v>
      </c>
      <c r="B39" s="22">
        <v>282</v>
      </c>
      <c r="C39" s="22">
        <v>213</v>
      </c>
      <c r="D39" s="22">
        <v>22191</v>
      </c>
      <c r="E39" s="22">
        <v>22560</v>
      </c>
      <c r="F39" s="22">
        <v>149.86855199999999</v>
      </c>
      <c r="G39" s="22">
        <v>-23.996821000000001</v>
      </c>
      <c r="H39" s="22">
        <v>149.868888</v>
      </c>
      <c r="I39" s="22">
        <v>-23.993501999999999</v>
      </c>
      <c r="J39" s="22" t="s">
        <v>52</v>
      </c>
      <c r="K39" s="22" t="s">
        <v>53</v>
      </c>
      <c r="L39" s="22">
        <v>369</v>
      </c>
      <c r="M39" s="22">
        <v>5</v>
      </c>
      <c r="N39" s="22">
        <v>0.05</v>
      </c>
      <c r="O39" s="22">
        <v>92.25</v>
      </c>
    </row>
    <row r="40" spans="1:15" x14ac:dyDescent="0.75">
      <c r="A40" s="22" t="s">
        <v>25</v>
      </c>
      <c r="B40" s="22">
        <v>282</v>
      </c>
      <c r="C40" s="22">
        <v>214</v>
      </c>
      <c r="D40" s="22">
        <v>22560</v>
      </c>
      <c r="E40" s="22">
        <v>22853</v>
      </c>
      <c r="F40" s="22">
        <v>149.868888</v>
      </c>
      <c r="G40" s="22">
        <v>-23.993501999999999</v>
      </c>
      <c r="H40" s="22">
        <v>149.86915200000001</v>
      </c>
      <c r="I40" s="22">
        <v>-23.990866</v>
      </c>
      <c r="J40" s="22" t="s">
        <v>50</v>
      </c>
      <c r="K40" s="22" t="s">
        <v>51</v>
      </c>
      <c r="L40" s="22">
        <v>293</v>
      </c>
      <c r="M40" s="22"/>
      <c r="N40" s="22"/>
      <c r="O40" s="22">
        <v>293</v>
      </c>
    </row>
    <row r="41" spans="1:15" x14ac:dyDescent="0.75">
      <c r="A41" s="22" t="s">
        <v>25</v>
      </c>
      <c r="B41" s="22">
        <v>282</v>
      </c>
      <c r="C41" s="22">
        <v>215</v>
      </c>
      <c r="D41" s="22">
        <v>22853</v>
      </c>
      <c r="E41" s="22">
        <v>23303</v>
      </c>
      <c r="F41" s="22">
        <v>149.86915200000001</v>
      </c>
      <c r="G41" s="22">
        <v>-23.990866</v>
      </c>
      <c r="H41" s="22">
        <v>149.86954499999999</v>
      </c>
      <c r="I41" s="22">
        <v>-23.986816000000001</v>
      </c>
      <c r="J41" s="22" t="s">
        <v>52</v>
      </c>
      <c r="K41" s="22" t="s">
        <v>53</v>
      </c>
      <c r="L41" s="22">
        <v>450</v>
      </c>
      <c r="M41" s="22">
        <v>5</v>
      </c>
      <c r="N41" s="22">
        <v>0.05</v>
      </c>
      <c r="O41" s="22">
        <v>112.5</v>
      </c>
    </row>
    <row r="42" spans="1:15" x14ac:dyDescent="0.75">
      <c r="A42" s="22" t="s">
        <v>25</v>
      </c>
      <c r="B42" s="22">
        <v>282</v>
      </c>
      <c r="C42" s="22">
        <v>216</v>
      </c>
      <c r="D42" s="22">
        <v>23303</v>
      </c>
      <c r="E42" s="22">
        <v>23921</v>
      </c>
      <c r="F42" s="22">
        <v>149.86954499999999</v>
      </c>
      <c r="G42" s="22">
        <v>-23.986816000000001</v>
      </c>
      <c r="H42" s="22">
        <v>149.86999299999999</v>
      </c>
      <c r="I42" s="22">
        <v>-23.981249999999999</v>
      </c>
      <c r="J42" s="22" t="s">
        <v>50</v>
      </c>
      <c r="K42" s="22" t="s">
        <v>51</v>
      </c>
      <c r="L42" s="22">
        <v>618</v>
      </c>
      <c r="M42" s="22"/>
      <c r="N42" s="22"/>
      <c r="O42" s="22">
        <v>618</v>
      </c>
    </row>
    <row r="43" spans="1:15" x14ac:dyDescent="0.75">
      <c r="A43" s="22" t="s">
        <v>25</v>
      </c>
      <c r="B43" s="22">
        <v>282</v>
      </c>
      <c r="C43" s="22">
        <v>217</v>
      </c>
      <c r="D43" s="22">
        <v>23921</v>
      </c>
      <c r="E43" s="22">
        <v>24125</v>
      </c>
      <c r="F43" s="22">
        <v>149.86999299999999</v>
      </c>
      <c r="G43" s="22">
        <v>-23.981249999999999</v>
      </c>
      <c r="H43" s="22">
        <v>149.86997299999999</v>
      </c>
      <c r="I43" s="22">
        <v>-23.979406999999998</v>
      </c>
      <c r="J43" s="22" t="s">
        <v>50</v>
      </c>
      <c r="K43" s="22" t="s">
        <v>51</v>
      </c>
      <c r="L43" s="22">
        <v>204</v>
      </c>
      <c r="M43" s="22"/>
      <c r="N43" s="22"/>
      <c r="O43" s="22">
        <v>204</v>
      </c>
    </row>
    <row r="44" spans="1:15" x14ac:dyDescent="0.75">
      <c r="A44" s="22" t="s">
        <v>25</v>
      </c>
      <c r="B44" s="22">
        <v>282</v>
      </c>
      <c r="C44" s="22">
        <v>218</v>
      </c>
      <c r="D44" s="22">
        <v>24125</v>
      </c>
      <c r="E44" s="22">
        <v>24309</v>
      </c>
      <c r="F44" s="22">
        <v>149.86997299999999</v>
      </c>
      <c r="G44" s="22">
        <v>-23.979406999999998</v>
      </c>
      <c r="H44" s="22">
        <v>149.869944</v>
      </c>
      <c r="I44" s="22">
        <v>-23.977744999999999</v>
      </c>
      <c r="J44" s="22" t="s">
        <v>52</v>
      </c>
      <c r="K44" s="22" t="s">
        <v>53</v>
      </c>
      <c r="L44" s="22">
        <v>184</v>
      </c>
      <c r="M44" s="22">
        <v>5</v>
      </c>
      <c r="N44" s="22">
        <v>0.05</v>
      </c>
      <c r="O44" s="22">
        <v>46</v>
      </c>
    </row>
    <row r="45" spans="1:15" x14ac:dyDescent="0.75">
      <c r="A45" s="22" t="s">
        <v>25</v>
      </c>
      <c r="B45" s="22">
        <v>282</v>
      </c>
      <c r="C45" s="22">
        <v>219</v>
      </c>
      <c r="D45" s="22">
        <v>24309</v>
      </c>
      <c r="E45" s="22">
        <v>24640</v>
      </c>
      <c r="F45" s="22">
        <v>149.869944</v>
      </c>
      <c r="G45" s="22">
        <v>-23.977744999999999</v>
      </c>
      <c r="H45" s="22">
        <v>149.869834</v>
      </c>
      <c r="I45" s="22">
        <v>-23.974764</v>
      </c>
      <c r="J45" s="22" t="s">
        <v>50</v>
      </c>
      <c r="K45" s="22" t="s">
        <v>51</v>
      </c>
      <c r="L45" s="22">
        <v>331</v>
      </c>
      <c r="M45" s="22"/>
      <c r="N45" s="22"/>
      <c r="O45" s="22">
        <v>331</v>
      </c>
    </row>
    <row r="46" spans="1:15" x14ac:dyDescent="0.75">
      <c r="A46" s="22" t="s">
        <v>25</v>
      </c>
      <c r="B46" s="22">
        <v>282</v>
      </c>
      <c r="C46" s="22">
        <v>220</v>
      </c>
      <c r="D46" s="22">
        <v>24640</v>
      </c>
      <c r="E46" s="22">
        <v>25177</v>
      </c>
      <c r="F46" s="22">
        <v>149.869834</v>
      </c>
      <c r="G46" s="22">
        <v>-23.974764</v>
      </c>
      <c r="H46" s="22">
        <v>149.86747800000001</v>
      </c>
      <c r="I46" s="22">
        <v>-23.971052</v>
      </c>
      <c r="J46" s="22" t="s">
        <v>54</v>
      </c>
      <c r="K46" s="22" t="s">
        <v>51</v>
      </c>
      <c r="L46" s="22">
        <v>537</v>
      </c>
      <c r="M46" s="22"/>
      <c r="N46" s="22"/>
      <c r="O46" s="22">
        <v>537</v>
      </c>
    </row>
    <row r="47" spans="1:15" x14ac:dyDescent="0.75">
      <c r="A47" s="22" t="s">
        <v>25</v>
      </c>
      <c r="B47" s="22">
        <v>282</v>
      </c>
      <c r="C47" s="22">
        <v>221</v>
      </c>
      <c r="D47" s="22">
        <v>25177</v>
      </c>
      <c r="E47" s="22">
        <v>25420</v>
      </c>
      <c r="F47" s="22">
        <v>149.86747800000001</v>
      </c>
      <c r="G47" s="22">
        <v>-23.971052</v>
      </c>
      <c r="H47" s="22">
        <v>149.868067</v>
      </c>
      <c r="I47" s="22">
        <v>-23.969131999999998</v>
      </c>
      <c r="J47" s="22" t="s">
        <v>52</v>
      </c>
      <c r="K47" s="22" t="s">
        <v>53</v>
      </c>
      <c r="L47" s="22">
        <v>243</v>
      </c>
      <c r="M47" s="22">
        <v>5</v>
      </c>
      <c r="N47" s="22">
        <v>0.05</v>
      </c>
      <c r="O47" s="22">
        <v>60.75</v>
      </c>
    </row>
    <row r="48" spans="1:15" x14ac:dyDescent="0.75">
      <c r="A48" s="22" t="s">
        <v>25</v>
      </c>
      <c r="B48" s="22">
        <v>282</v>
      </c>
      <c r="C48" s="22">
        <v>222</v>
      </c>
      <c r="D48" s="22">
        <v>25420</v>
      </c>
      <c r="E48" s="22">
        <v>25630</v>
      </c>
      <c r="F48" s="22">
        <v>149.868067</v>
      </c>
      <c r="G48" s="22">
        <v>-23.969131999999998</v>
      </c>
      <c r="H48" s="22">
        <v>149.86968899999999</v>
      </c>
      <c r="I48" s="22">
        <v>-23.968240000000002</v>
      </c>
      <c r="J48" s="22" t="s">
        <v>52</v>
      </c>
      <c r="K48" s="22" t="s">
        <v>53</v>
      </c>
      <c r="L48" s="22">
        <v>210</v>
      </c>
      <c r="M48" s="22">
        <v>5</v>
      </c>
      <c r="N48" s="22">
        <v>0.05</v>
      </c>
      <c r="O48" s="22">
        <v>52.5</v>
      </c>
    </row>
    <row r="49" spans="1:15" x14ac:dyDescent="0.75">
      <c r="A49" s="22" t="s">
        <v>25</v>
      </c>
      <c r="B49" s="22">
        <v>282</v>
      </c>
      <c r="C49" s="22">
        <v>223</v>
      </c>
      <c r="D49" s="22">
        <v>25630</v>
      </c>
      <c r="E49" s="22">
        <v>25784</v>
      </c>
      <c r="F49" s="22">
        <v>149.86968899999999</v>
      </c>
      <c r="G49" s="22">
        <v>-23.968240000000002</v>
      </c>
      <c r="H49" s="22">
        <v>149.87055000000001</v>
      </c>
      <c r="I49" s="22">
        <v>-23.967562000000001</v>
      </c>
      <c r="J49" s="22" t="s">
        <v>54</v>
      </c>
      <c r="K49" s="22" t="s">
        <v>51</v>
      </c>
      <c r="L49" s="22">
        <v>154</v>
      </c>
      <c r="M49" s="22"/>
      <c r="N49" s="22"/>
      <c r="O49" s="22">
        <v>154</v>
      </c>
    </row>
    <row r="50" spans="1:15" x14ac:dyDescent="0.75">
      <c r="A50" s="22" t="s">
        <v>25</v>
      </c>
      <c r="B50" s="22">
        <v>282</v>
      </c>
      <c r="C50" s="22">
        <v>224</v>
      </c>
      <c r="D50" s="22">
        <v>25784</v>
      </c>
      <c r="E50" s="22">
        <v>25915</v>
      </c>
      <c r="F50" s="22">
        <v>149.87055000000001</v>
      </c>
      <c r="G50" s="22">
        <v>-23.967562000000001</v>
      </c>
      <c r="H50" s="22">
        <v>149.87124499999999</v>
      </c>
      <c r="I50" s="22">
        <v>-23.966726000000001</v>
      </c>
      <c r="J50" s="22" t="s">
        <v>52</v>
      </c>
      <c r="K50" s="22" t="s">
        <v>53</v>
      </c>
      <c r="L50" s="22">
        <v>131</v>
      </c>
      <c r="M50" s="22">
        <v>5</v>
      </c>
      <c r="N50" s="22">
        <v>0.05</v>
      </c>
      <c r="O50" s="22">
        <v>32.75</v>
      </c>
    </row>
    <row r="51" spans="1:15" x14ac:dyDescent="0.75">
      <c r="A51" s="22" t="s">
        <v>25</v>
      </c>
      <c r="B51" s="22">
        <v>282</v>
      </c>
      <c r="C51" s="22">
        <v>225</v>
      </c>
      <c r="D51" s="22">
        <v>25940</v>
      </c>
      <c r="E51" s="22">
        <v>25982</v>
      </c>
      <c r="F51" s="22">
        <v>149.871475</v>
      </c>
      <c r="G51" s="22">
        <v>-23.966646999999998</v>
      </c>
      <c r="H51" s="22">
        <v>149.87184999999999</v>
      </c>
      <c r="I51" s="22">
        <v>-23.966745</v>
      </c>
      <c r="J51" s="22" t="s">
        <v>52</v>
      </c>
      <c r="K51" s="22" t="s">
        <v>53</v>
      </c>
      <c r="L51" s="22">
        <v>42</v>
      </c>
      <c r="M51" s="22">
        <v>5</v>
      </c>
      <c r="N51" s="22">
        <v>0.05</v>
      </c>
      <c r="O51" s="22">
        <v>10.5</v>
      </c>
    </row>
  </sheetData>
  <pageMargins left="0.39370078740157499" right="0.39370078740157499" top="0.39370078740157499" bottom="0.39370078740157499" header="0.39370078740157499" footer="0.39370078740157499"/>
  <pageSetup paperSize="8" orientation="landscape" horizontalDpi="300" verticalDpi="300"/>
  <headerFooter alignWithMargins="0">
    <oddHeader>&amp;C&amp;"Calibri"&amp;14&amp;K000000 OFFICIAL&amp;1#_x000D_</oddHead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F8CA0-8108-4517-9DBC-DCD1BE71DD24}">
  <sheetPr codeName="Sheet16">
    <tabColor theme="2"/>
  </sheetPr>
  <dimension ref="A1:P37"/>
  <sheetViews>
    <sheetView workbookViewId="0">
      <selection activeCell="D11" sqref="D11"/>
    </sheetView>
  </sheetViews>
  <sheetFormatPr defaultRowHeight="14" x14ac:dyDescent="0.6"/>
  <cols>
    <col min="1" max="1" width="21.07421875" customWidth="1"/>
    <col min="2" max="2" width="89.4609375" customWidth="1"/>
    <col min="3" max="4" width="12.23046875" customWidth="1"/>
    <col min="5" max="5" width="10.69140625" customWidth="1"/>
    <col min="6" max="7" width="18.69140625" customWidth="1"/>
  </cols>
  <sheetData>
    <row r="1" spans="1:7" ht="24.25" x14ac:dyDescent="0.6">
      <c r="A1" s="1" t="s">
        <v>59</v>
      </c>
      <c r="B1" s="2"/>
      <c r="C1" s="2"/>
      <c r="D1" s="2"/>
      <c r="E1" s="2"/>
      <c r="F1" s="2"/>
      <c r="G1" s="2"/>
    </row>
    <row r="2" spans="1:7" ht="10" customHeight="1" x14ac:dyDescent="0.6">
      <c r="A2" s="1"/>
      <c r="B2" s="2"/>
      <c r="C2" s="2"/>
      <c r="D2" s="2"/>
      <c r="E2" s="2"/>
      <c r="F2" s="2"/>
      <c r="G2" s="2"/>
    </row>
    <row r="3" spans="1:7" x14ac:dyDescent="0.6">
      <c r="A3" s="23" t="s">
        <v>1</v>
      </c>
      <c r="B3" s="24" t="s">
        <v>2</v>
      </c>
      <c r="C3" s="2"/>
      <c r="D3" s="2"/>
      <c r="E3" s="2"/>
      <c r="F3" s="2"/>
      <c r="G3" s="2"/>
    </row>
    <row r="4" spans="1:7" x14ac:dyDescent="0.6">
      <c r="A4" s="23" t="s">
        <v>3</v>
      </c>
      <c r="B4" s="24" t="s">
        <v>4</v>
      </c>
      <c r="C4" s="2"/>
      <c r="D4" s="2"/>
      <c r="E4" s="2"/>
      <c r="F4" s="2"/>
      <c r="G4" s="2"/>
    </row>
    <row r="5" spans="1:7" x14ac:dyDescent="0.6">
      <c r="A5" s="23" t="s">
        <v>5</v>
      </c>
      <c r="B5" s="24" t="s">
        <v>6</v>
      </c>
      <c r="C5" s="2"/>
      <c r="D5" s="2"/>
      <c r="E5" s="2"/>
      <c r="F5" s="2"/>
      <c r="G5" s="2"/>
    </row>
    <row r="6" spans="1:7" x14ac:dyDescent="0.6">
      <c r="A6" s="23" t="s">
        <v>7</v>
      </c>
      <c r="B6" s="24" t="s">
        <v>8</v>
      </c>
      <c r="C6" s="2"/>
      <c r="D6" s="2"/>
      <c r="E6" s="2"/>
      <c r="F6" s="2"/>
      <c r="G6" s="2"/>
    </row>
    <row r="7" spans="1:7" x14ac:dyDescent="0.6">
      <c r="A7" s="23" t="s">
        <v>60</v>
      </c>
      <c r="B7" s="25">
        <v>282</v>
      </c>
      <c r="C7" s="2"/>
      <c r="D7" s="2"/>
      <c r="E7" s="2"/>
      <c r="F7" s="2"/>
      <c r="G7" s="2"/>
    </row>
    <row r="8" spans="1:7" x14ac:dyDescent="0.6">
      <c r="A8" s="23" t="s">
        <v>61</v>
      </c>
      <c r="B8" s="25" t="s">
        <v>25</v>
      </c>
      <c r="C8" s="2"/>
      <c r="D8" s="2"/>
      <c r="E8" s="2"/>
      <c r="F8" s="2"/>
      <c r="G8" s="2"/>
    </row>
    <row r="9" spans="1:7" x14ac:dyDescent="0.6">
      <c r="A9" s="23" t="s">
        <v>62</v>
      </c>
      <c r="B9" s="24" t="s">
        <v>97</v>
      </c>
      <c r="C9" s="2"/>
      <c r="D9" s="2"/>
      <c r="E9" s="2"/>
      <c r="F9" s="2"/>
      <c r="G9" s="2"/>
    </row>
    <row r="10" spans="1:7" ht="10" customHeight="1" x14ac:dyDescent="0.6">
      <c r="A10" s="2"/>
      <c r="B10" s="2"/>
      <c r="C10" s="2"/>
      <c r="D10" s="2"/>
      <c r="E10" s="2"/>
      <c r="F10" s="2"/>
      <c r="G10" s="2"/>
    </row>
    <row r="11" spans="1:7" x14ac:dyDescent="0.6">
      <c r="A11" s="26" t="s">
        <v>64</v>
      </c>
      <c r="B11" s="26" t="s">
        <v>65</v>
      </c>
      <c r="C11" s="27" t="s">
        <v>66</v>
      </c>
      <c r="D11" s="27" t="s">
        <v>106</v>
      </c>
      <c r="E11" s="27" t="s">
        <v>49</v>
      </c>
      <c r="F11" s="27" t="s">
        <v>67</v>
      </c>
      <c r="G11" s="27" t="s">
        <v>68</v>
      </c>
    </row>
    <row r="12" spans="1:7" x14ac:dyDescent="0.6">
      <c r="A12" s="28" t="s">
        <v>98</v>
      </c>
      <c r="B12" s="29" t="s">
        <v>70</v>
      </c>
      <c r="C12" s="30"/>
      <c r="D12" s="30"/>
      <c r="E12" s="30"/>
      <c r="F12" s="30"/>
      <c r="G12" s="31" t="s">
        <v>71</v>
      </c>
    </row>
    <row r="13" spans="1:7" x14ac:dyDescent="0.6">
      <c r="A13" s="32" t="str">
        <f>$A$12&amp;"."&amp;ROW()-ROW($A$12)</f>
        <v>G1.1</v>
      </c>
      <c r="B13" s="33" t="s">
        <v>72</v>
      </c>
      <c r="C13" s="33"/>
      <c r="D13" s="33" t="s">
        <v>73</v>
      </c>
      <c r="E13" s="33">
        <v>1</v>
      </c>
      <c r="F13" s="34"/>
      <c r="G13" s="34">
        <f t="shared" ref="G13:G14" si="0">E13*F13</f>
        <v>0</v>
      </c>
    </row>
    <row r="14" spans="1:7" x14ac:dyDescent="0.6">
      <c r="A14" s="32" t="str">
        <f>$A$12&amp;"."&amp;ROW()-ROW($A$12)</f>
        <v>G1.2</v>
      </c>
      <c r="B14" s="33" t="s">
        <v>74</v>
      </c>
      <c r="C14" s="33"/>
      <c r="D14" s="33" t="s">
        <v>73</v>
      </c>
      <c r="E14" s="33">
        <v>1</v>
      </c>
      <c r="F14" s="34"/>
      <c r="G14" s="34">
        <f t="shared" si="0"/>
        <v>0</v>
      </c>
    </row>
    <row r="15" spans="1:7" x14ac:dyDescent="0.6">
      <c r="A15" s="32"/>
      <c r="B15" s="33"/>
      <c r="C15" s="33"/>
      <c r="D15" s="33"/>
      <c r="E15" s="33"/>
      <c r="F15" s="34"/>
      <c r="G15" s="34" t="s">
        <v>71</v>
      </c>
    </row>
    <row r="16" spans="1:7" x14ac:dyDescent="0.6">
      <c r="A16" s="35" t="str">
        <f>LEFT(A12,LEN(A12)-1)&amp;"2"</f>
        <v>G2</v>
      </c>
      <c r="B16" s="36" t="s">
        <v>75</v>
      </c>
      <c r="C16" s="37"/>
      <c r="D16" s="37"/>
      <c r="E16" s="37"/>
      <c r="F16" s="38"/>
      <c r="G16" s="38" t="s">
        <v>71</v>
      </c>
    </row>
    <row r="17" spans="1:16" x14ac:dyDescent="0.6">
      <c r="A17" s="32" t="str">
        <f>$A$16&amp;"."&amp;ROW()-ROW($A$16)</f>
        <v>G2.1</v>
      </c>
      <c r="B17" s="33" t="s">
        <v>76</v>
      </c>
      <c r="C17" s="33"/>
      <c r="D17" s="33" t="s">
        <v>73</v>
      </c>
      <c r="E17" s="33">
        <v>1</v>
      </c>
      <c r="F17" s="34"/>
      <c r="G17" s="34">
        <f t="shared" ref="G17:G18" si="1">E17*F17</f>
        <v>0</v>
      </c>
    </row>
    <row r="18" spans="1:16" x14ac:dyDescent="0.6">
      <c r="A18" s="32" t="str">
        <f>$A$16&amp;"."&amp;ROW()-ROW($A$16)</f>
        <v>G2.2</v>
      </c>
      <c r="B18" s="33" t="s">
        <v>77</v>
      </c>
      <c r="C18" s="33"/>
      <c r="D18" s="33" t="s">
        <v>73</v>
      </c>
      <c r="E18" s="33">
        <v>1</v>
      </c>
      <c r="F18" s="34"/>
      <c r="G18" s="34">
        <f t="shared" si="1"/>
        <v>0</v>
      </c>
    </row>
    <row r="19" spans="1:16" x14ac:dyDescent="0.6">
      <c r="A19" s="32"/>
      <c r="B19" s="33"/>
      <c r="C19" s="33"/>
      <c r="D19" s="33"/>
      <c r="E19" s="33"/>
      <c r="F19" s="34"/>
      <c r="G19" s="34" t="s">
        <v>71</v>
      </c>
    </row>
    <row r="20" spans="1:16" x14ac:dyDescent="0.6">
      <c r="A20" s="35" t="str">
        <f>LEFT(A12,LEN(A12)-1)&amp;"3"</f>
        <v>G3</v>
      </c>
      <c r="B20" s="36" t="s">
        <v>78</v>
      </c>
      <c r="C20" s="37"/>
      <c r="D20" s="37"/>
      <c r="E20" s="37"/>
      <c r="F20" s="38"/>
      <c r="G20" s="38" t="s">
        <v>71</v>
      </c>
    </row>
    <row r="21" spans="1:16" x14ac:dyDescent="0.6">
      <c r="A21" s="32" t="str">
        <f>$A$20&amp;"."&amp;ROW()-ROW($A$20)</f>
        <v>G3.1</v>
      </c>
      <c r="B21" s="33" t="s">
        <v>79</v>
      </c>
      <c r="C21" s="33"/>
      <c r="D21" s="33" t="s">
        <v>73</v>
      </c>
      <c r="E21" s="33">
        <v>1</v>
      </c>
      <c r="F21" s="34"/>
      <c r="G21" s="34">
        <f>E21*F21</f>
        <v>0</v>
      </c>
    </row>
    <row r="22" spans="1:16" x14ac:dyDescent="0.6">
      <c r="A22" s="32"/>
      <c r="B22" s="33"/>
      <c r="C22" s="33"/>
      <c r="D22" s="33"/>
      <c r="E22" s="33"/>
      <c r="F22" s="34"/>
      <c r="G22" s="34" t="s">
        <v>71</v>
      </c>
    </row>
    <row r="23" spans="1:16" x14ac:dyDescent="0.6">
      <c r="A23" s="35" t="str">
        <f>LEFT(A12,LEN(A12)-1)&amp;"4"</f>
        <v>G4</v>
      </c>
      <c r="B23" s="36" t="s">
        <v>80</v>
      </c>
      <c r="C23" s="37"/>
      <c r="D23" s="37"/>
      <c r="E23" s="37"/>
      <c r="F23" s="38"/>
      <c r="G23" s="38" t="s">
        <v>71</v>
      </c>
      <c r="P23" s="39"/>
    </row>
    <row r="24" spans="1:16" x14ac:dyDescent="0.6">
      <c r="A24" s="32" t="str">
        <f>$A$23&amp;"."&amp;ROW()-ROW($A$23)</f>
        <v>G4.1</v>
      </c>
      <c r="B24" s="33" t="s">
        <v>81</v>
      </c>
      <c r="C24" s="33"/>
      <c r="D24" s="33" t="s">
        <v>73</v>
      </c>
      <c r="E24" s="33">
        <v>1</v>
      </c>
      <c r="F24" s="34"/>
      <c r="G24" s="34">
        <f t="shared" ref="G24:G28" si="2">E24*F24</f>
        <v>0</v>
      </c>
    </row>
    <row r="25" spans="1:16" x14ac:dyDescent="0.6">
      <c r="A25" s="32" t="str">
        <f t="shared" ref="A25:A28" si="3">$A$23&amp;"."&amp;ROW()-ROW($A$23)</f>
        <v>G4.2</v>
      </c>
      <c r="B25" s="33" t="s">
        <v>82</v>
      </c>
      <c r="C25" s="33"/>
      <c r="D25" s="33" t="s">
        <v>73</v>
      </c>
      <c r="E25" s="33">
        <v>1</v>
      </c>
      <c r="F25" s="34"/>
      <c r="G25" s="34">
        <f t="shared" si="2"/>
        <v>0</v>
      </c>
    </row>
    <row r="26" spans="1:16" x14ac:dyDescent="0.6">
      <c r="A26" s="32" t="str">
        <f t="shared" si="3"/>
        <v>G4.3</v>
      </c>
      <c r="B26" s="33" t="s">
        <v>83</v>
      </c>
      <c r="C26" s="33"/>
      <c r="D26" s="33" t="s">
        <v>73</v>
      </c>
      <c r="E26" s="33">
        <v>1</v>
      </c>
      <c r="F26" s="34"/>
      <c r="G26" s="34">
        <f t="shared" si="2"/>
        <v>0</v>
      </c>
    </row>
    <row r="27" spans="1:16" x14ac:dyDescent="0.6">
      <c r="A27" s="32" t="str">
        <f t="shared" si="3"/>
        <v>G4.4</v>
      </c>
      <c r="B27" s="33" t="s">
        <v>84</v>
      </c>
      <c r="C27" s="33"/>
      <c r="D27" s="33" t="s">
        <v>73</v>
      </c>
      <c r="E27" s="33">
        <v>1</v>
      </c>
      <c r="F27" s="34"/>
      <c r="G27" s="34">
        <f t="shared" si="2"/>
        <v>0</v>
      </c>
    </row>
    <row r="28" spans="1:16" x14ac:dyDescent="0.6">
      <c r="A28" s="32" t="str">
        <f t="shared" si="3"/>
        <v>G4.5</v>
      </c>
      <c r="B28" s="33" t="s">
        <v>85</v>
      </c>
      <c r="C28" s="33"/>
      <c r="D28" s="33" t="s">
        <v>86</v>
      </c>
      <c r="E28" s="33">
        <v>0</v>
      </c>
      <c r="F28" s="34"/>
      <c r="G28" s="34">
        <f t="shared" si="2"/>
        <v>0</v>
      </c>
    </row>
    <row r="29" spans="1:16" x14ac:dyDescent="0.6">
      <c r="A29" s="32"/>
      <c r="B29" s="33"/>
      <c r="C29" s="33"/>
      <c r="D29" s="33"/>
      <c r="E29" s="33"/>
      <c r="F29" s="34"/>
      <c r="G29" s="34"/>
    </row>
    <row r="30" spans="1:16" x14ac:dyDescent="0.6">
      <c r="A30" s="35" t="str">
        <f>LEFT(A12,LEN(A12)-1)&amp;"5"</f>
        <v>G5</v>
      </c>
      <c r="B30" s="36" t="s">
        <v>87</v>
      </c>
      <c r="C30" s="37"/>
      <c r="D30" s="37"/>
      <c r="E30" s="37"/>
      <c r="F30" s="38"/>
      <c r="G30" s="38"/>
    </row>
    <row r="31" spans="1:16" x14ac:dyDescent="0.6">
      <c r="A31" s="32" t="str">
        <f>$A$30&amp;"."&amp;ROW()-ROW($A$30)</f>
        <v>G5.1</v>
      </c>
      <c r="B31" s="33" t="s">
        <v>58</v>
      </c>
      <c r="C31" s="33" t="s">
        <v>53</v>
      </c>
      <c r="D31" s="33" t="s">
        <v>73</v>
      </c>
      <c r="E31" s="56">
        <v>1.6</v>
      </c>
      <c r="F31" s="34"/>
      <c r="G31" s="34">
        <f t="shared" ref="G31:G35" si="4">E31*F31</f>
        <v>0</v>
      </c>
    </row>
    <row r="32" spans="1:16" x14ac:dyDescent="0.6">
      <c r="A32" s="32" t="str">
        <f t="shared" ref="A32:A35" si="5">$A$30&amp;"."&amp;ROW()-ROW($A$30)</f>
        <v>G5.2</v>
      </c>
      <c r="B32" s="33" t="s">
        <v>54</v>
      </c>
      <c r="C32" s="33" t="s">
        <v>51</v>
      </c>
      <c r="D32" s="33" t="s">
        <v>73</v>
      </c>
      <c r="E32" s="56">
        <v>859</v>
      </c>
      <c r="F32" s="34"/>
      <c r="G32" s="34">
        <f t="shared" si="4"/>
        <v>0</v>
      </c>
    </row>
    <row r="33" spans="1:7" x14ac:dyDescent="0.6">
      <c r="A33" s="32" t="str">
        <f t="shared" si="5"/>
        <v>G5.3</v>
      </c>
      <c r="B33" s="33" t="s">
        <v>52</v>
      </c>
      <c r="C33" s="33" t="s">
        <v>53</v>
      </c>
      <c r="D33" s="33" t="s">
        <v>73</v>
      </c>
      <c r="E33" s="56">
        <v>2133.5</v>
      </c>
      <c r="F33" s="34"/>
      <c r="G33" s="34">
        <f t="shared" si="4"/>
        <v>0</v>
      </c>
    </row>
    <row r="34" spans="1:7" x14ac:dyDescent="0.6">
      <c r="A34" s="32" t="str">
        <f t="shared" si="5"/>
        <v>G5.4</v>
      </c>
      <c r="B34" s="33" t="s">
        <v>56</v>
      </c>
      <c r="C34" s="33" t="s">
        <v>53</v>
      </c>
      <c r="D34" s="33" t="s">
        <v>73</v>
      </c>
      <c r="E34" s="56">
        <v>235.125</v>
      </c>
      <c r="F34" s="34"/>
      <c r="G34" s="34">
        <f t="shared" si="4"/>
        <v>0</v>
      </c>
    </row>
    <row r="35" spans="1:7" x14ac:dyDescent="0.6">
      <c r="A35" s="32" t="str">
        <f t="shared" si="5"/>
        <v>G5.5</v>
      </c>
      <c r="B35" s="33" t="s">
        <v>50</v>
      </c>
      <c r="C35" s="33" t="s">
        <v>51</v>
      </c>
      <c r="D35" s="33" t="s">
        <v>73</v>
      </c>
      <c r="E35" s="56">
        <v>3576</v>
      </c>
      <c r="F35" s="34"/>
      <c r="G35" s="34">
        <f t="shared" si="4"/>
        <v>0</v>
      </c>
    </row>
    <row r="36" spans="1:7" x14ac:dyDescent="0.6">
      <c r="A36" s="40"/>
      <c r="B36" s="41"/>
      <c r="C36" s="41"/>
      <c r="D36" s="41"/>
      <c r="E36" s="41"/>
      <c r="F36" s="42"/>
      <c r="G36" s="42"/>
    </row>
    <row r="37" spans="1:7" x14ac:dyDescent="0.6">
      <c r="A37" s="43"/>
      <c r="B37" s="44"/>
      <c r="C37" s="44"/>
      <c r="D37" s="44"/>
      <c r="E37" s="44"/>
      <c r="F37" s="45" t="s">
        <v>88</v>
      </c>
      <c r="G37" s="46">
        <f>SUM(G13:G35)</f>
        <v>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83405-CED2-4D4A-90AE-21EBD72AE0F1}">
  <sheetPr codeName="Sheet29">
    <tabColor theme="2"/>
  </sheetPr>
  <dimension ref="A1:U21"/>
  <sheetViews>
    <sheetView workbookViewId="0">
      <selection activeCell="L38" sqref="L38"/>
    </sheetView>
  </sheetViews>
  <sheetFormatPr defaultColWidth="9.23046875" defaultRowHeight="14.75" x14ac:dyDescent="0.75"/>
  <cols>
    <col min="1" max="1" width="21.69140625" style="17" customWidth="1"/>
    <col min="2" max="9" width="9.07421875" style="17" customWidth="1"/>
    <col min="10" max="10" width="47.23046875" style="17" customWidth="1"/>
    <col min="11" max="11" width="5.69140625" style="17" customWidth="1"/>
    <col min="12" max="15" width="6.8046875" style="17" customWidth="1"/>
    <col min="16" max="16" width="10.4609375" style="17" customWidth="1"/>
    <col min="17" max="16384" width="9.23046875" style="17"/>
  </cols>
  <sheetData>
    <row r="1" spans="1:21" customFormat="1" ht="24.25" x14ac:dyDescent="0.6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customFormat="1" ht="10" customHeight="1" x14ac:dyDescent="0.6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1" x14ac:dyDescent="0.75">
      <c r="A3" s="15" t="s">
        <v>1</v>
      </c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21" x14ac:dyDescent="0.75">
      <c r="A4" s="15" t="s">
        <v>3</v>
      </c>
      <c r="B4" s="16" t="s">
        <v>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21" x14ac:dyDescent="0.75">
      <c r="A5" s="15" t="s">
        <v>5</v>
      </c>
      <c r="B5" s="16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21" x14ac:dyDescent="0.75">
      <c r="A6" s="15" t="s">
        <v>7</v>
      </c>
      <c r="B6" s="16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/>
      <c r="S6"/>
      <c r="T6"/>
      <c r="U6"/>
    </row>
    <row r="7" spans="1:21" ht="10" customHeight="1" x14ac:dyDescent="0.7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R7"/>
      <c r="S7"/>
      <c r="T7"/>
      <c r="U7"/>
    </row>
    <row r="8" spans="1:21" ht="20" x14ac:dyDescent="0.75">
      <c r="A8" s="20" t="s">
        <v>35</v>
      </c>
      <c r="B8" s="20" t="s">
        <v>36</v>
      </c>
      <c r="C8" s="20" t="s">
        <v>37</v>
      </c>
      <c r="D8" s="20" t="s">
        <v>38</v>
      </c>
      <c r="E8" s="20" t="s">
        <v>39</v>
      </c>
      <c r="F8" s="20" t="s">
        <v>40</v>
      </c>
      <c r="G8" s="20" t="s">
        <v>41</v>
      </c>
      <c r="H8" s="20" t="s">
        <v>42</v>
      </c>
      <c r="I8" s="20" t="s">
        <v>43</v>
      </c>
      <c r="J8" s="20" t="s">
        <v>44</v>
      </c>
      <c r="K8" s="20" t="s">
        <v>45</v>
      </c>
      <c r="L8" s="20" t="s">
        <v>46</v>
      </c>
      <c r="M8" s="20" t="s">
        <v>47</v>
      </c>
      <c r="N8" s="20" t="s">
        <v>48</v>
      </c>
      <c r="O8" s="20" t="s">
        <v>49</v>
      </c>
      <c r="R8"/>
      <c r="S8"/>
      <c r="T8"/>
      <c r="U8"/>
    </row>
    <row r="9" spans="1:21" x14ac:dyDescent="0.75">
      <c r="A9" s="22" t="s">
        <v>27</v>
      </c>
      <c r="B9" s="22">
        <v>369</v>
      </c>
      <c r="C9" s="22">
        <v>241</v>
      </c>
      <c r="D9" s="22">
        <v>41</v>
      </c>
      <c r="E9" s="22">
        <v>557</v>
      </c>
      <c r="F9" s="22">
        <v>150.13538500000001</v>
      </c>
      <c r="G9" s="22">
        <v>-24.579934999999999</v>
      </c>
      <c r="H9" s="22">
        <v>150.140411</v>
      </c>
      <c r="I9" s="22">
        <v>-24.580753000000001</v>
      </c>
      <c r="J9" s="22" t="s">
        <v>54</v>
      </c>
      <c r="K9" s="22" t="s">
        <v>51</v>
      </c>
      <c r="L9" s="22">
        <v>516</v>
      </c>
      <c r="M9" s="22"/>
      <c r="N9" s="22"/>
      <c r="O9" s="22">
        <v>516</v>
      </c>
    </row>
    <row r="10" spans="1:21" x14ac:dyDescent="0.75">
      <c r="A10" s="22" t="s">
        <v>27</v>
      </c>
      <c r="B10" s="22">
        <v>369</v>
      </c>
      <c r="C10" s="22">
        <v>242</v>
      </c>
      <c r="D10" s="22">
        <v>557</v>
      </c>
      <c r="E10" s="22">
        <v>1313</v>
      </c>
      <c r="F10" s="22">
        <v>150.140411</v>
      </c>
      <c r="G10" s="22">
        <v>-24.580753000000001</v>
      </c>
      <c r="H10" s="22">
        <v>150.14782099999999</v>
      </c>
      <c r="I10" s="22">
        <v>-24.581693999999999</v>
      </c>
      <c r="J10" s="22" t="s">
        <v>50</v>
      </c>
      <c r="K10" s="22" t="s">
        <v>51</v>
      </c>
      <c r="L10" s="22">
        <v>756</v>
      </c>
      <c r="M10" s="22"/>
      <c r="N10" s="22"/>
      <c r="O10" s="22">
        <v>756</v>
      </c>
    </row>
    <row r="11" spans="1:21" x14ac:dyDescent="0.75">
      <c r="A11" s="22" t="s">
        <v>27</v>
      </c>
      <c r="B11" s="22">
        <v>369</v>
      </c>
      <c r="C11" s="22">
        <v>243</v>
      </c>
      <c r="D11" s="22">
        <v>1313</v>
      </c>
      <c r="E11" s="22">
        <v>2083</v>
      </c>
      <c r="F11" s="22">
        <v>150.14782099999999</v>
      </c>
      <c r="G11" s="22">
        <v>-24.581693999999999</v>
      </c>
      <c r="H11" s="22">
        <v>150.15536900000001</v>
      </c>
      <c r="I11" s="22">
        <v>-24.582650999999998</v>
      </c>
      <c r="J11" s="22" t="s">
        <v>50</v>
      </c>
      <c r="K11" s="22" t="s">
        <v>51</v>
      </c>
      <c r="L11" s="22">
        <v>770</v>
      </c>
      <c r="M11" s="22"/>
      <c r="N11" s="22"/>
      <c r="O11" s="22">
        <v>770</v>
      </c>
    </row>
    <row r="12" spans="1:21" x14ac:dyDescent="0.75">
      <c r="A12" s="22" t="s">
        <v>27</v>
      </c>
      <c r="B12" s="22">
        <v>369</v>
      </c>
      <c r="C12" s="22">
        <v>244</v>
      </c>
      <c r="D12" s="22">
        <v>2083</v>
      </c>
      <c r="E12" s="22">
        <v>2773</v>
      </c>
      <c r="F12" s="22">
        <v>150.15536900000001</v>
      </c>
      <c r="G12" s="22">
        <v>-24.582650999999998</v>
      </c>
      <c r="H12" s="22">
        <v>150.162128</v>
      </c>
      <c r="I12" s="22">
        <v>-24.583531000000001</v>
      </c>
      <c r="J12" s="22" t="s">
        <v>50</v>
      </c>
      <c r="K12" s="22" t="s">
        <v>51</v>
      </c>
      <c r="L12" s="22">
        <v>690</v>
      </c>
      <c r="M12" s="22"/>
      <c r="N12" s="22"/>
      <c r="O12" s="22">
        <v>690</v>
      </c>
    </row>
    <row r="13" spans="1:21" x14ac:dyDescent="0.75">
      <c r="A13" s="22" t="s">
        <v>27</v>
      </c>
      <c r="B13" s="22">
        <v>369</v>
      </c>
      <c r="C13" s="22">
        <v>245</v>
      </c>
      <c r="D13" s="22">
        <v>2773</v>
      </c>
      <c r="E13" s="22">
        <v>2922</v>
      </c>
      <c r="F13" s="22">
        <v>150.162128</v>
      </c>
      <c r="G13" s="22">
        <v>-24.583531000000001</v>
      </c>
      <c r="H13" s="22">
        <v>150.163588</v>
      </c>
      <c r="I13" s="22">
        <v>-24.583718000000001</v>
      </c>
      <c r="J13" s="22" t="s">
        <v>54</v>
      </c>
      <c r="K13" s="22" t="s">
        <v>51</v>
      </c>
      <c r="L13" s="22">
        <v>149</v>
      </c>
      <c r="M13" s="22"/>
      <c r="N13" s="22"/>
      <c r="O13" s="22">
        <v>149</v>
      </c>
    </row>
    <row r="14" spans="1:21" x14ac:dyDescent="0.75">
      <c r="A14" s="22" t="s">
        <v>27</v>
      </c>
      <c r="B14" s="22">
        <v>369</v>
      </c>
      <c r="C14" s="22">
        <v>246</v>
      </c>
      <c r="D14" s="22">
        <v>2922</v>
      </c>
      <c r="E14" s="22">
        <v>3441</v>
      </c>
      <c r="F14" s="22">
        <v>150.163588</v>
      </c>
      <c r="G14" s="22">
        <v>-24.583718000000001</v>
      </c>
      <c r="H14" s="22">
        <v>150.16867500000001</v>
      </c>
      <c r="I14" s="22">
        <v>-24.584364000000001</v>
      </c>
      <c r="J14" s="22" t="s">
        <v>52</v>
      </c>
      <c r="K14" s="22" t="s">
        <v>53</v>
      </c>
      <c r="L14" s="22">
        <v>519</v>
      </c>
      <c r="M14" s="22">
        <v>4</v>
      </c>
      <c r="N14" s="22">
        <v>0.05</v>
      </c>
      <c r="O14" s="22">
        <v>103.8</v>
      </c>
    </row>
    <row r="15" spans="1:21" x14ac:dyDescent="0.75">
      <c r="A15" s="22" t="s">
        <v>27</v>
      </c>
      <c r="B15" s="22">
        <v>369</v>
      </c>
      <c r="C15" s="22">
        <v>247</v>
      </c>
      <c r="D15" s="22">
        <v>3441</v>
      </c>
      <c r="E15" s="22">
        <v>4085</v>
      </c>
      <c r="F15" s="22">
        <v>150.16867500000001</v>
      </c>
      <c r="G15" s="22">
        <v>-24.584364000000001</v>
      </c>
      <c r="H15" s="22">
        <v>150.17498699999999</v>
      </c>
      <c r="I15" s="22">
        <v>-24.585167999999999</v>
      </c>
      <c r="J15" s="22" t="s">
        <v>50</v>
      </c>
      <c r="K15" s="22" t="s">
        <v>51</v>
      </c>
      <c r="L15" s="22">
        <v>644</v>
      </c>
      <c r="M15" s="22"/>
      <c r="N15" s="22"/>
      <c r="O15" s="22">
        <v>644</v>
      </c>
    </row>
    <row r="16" spans="1:21" x14ac:dyDescent="0.75">
      <c r="A16" s="22" t="s">
        <v>27</v>
      </c>
      <c r="B16" s="22">
        <v>369</v>
      </c>
      <c r="C16" s="22">
        <v>248</v>
      </c>
      <c r="D16" s="22">
        <v>4085</v>
      </c>
      <c r="E16" s="22">
        <v>4362</v>
      </c>
      <c r="F16" s="22">
        <v>150.17498699999999</v>
      </c>
      <c r="G16" s="22">
        <v>-24.585167999999999</v>
      </c>
      <c r="H16" s="22">
        <v>150.17770200000001</v>
      </c>
      <c r="I16" s="22">
        <v>-24.585515999999998</v>
      </c>
      <c r="J16" s="22" t="s">
        <v>52</v>
      </c>
      <c r="K16" s="22" t="s">
        <v>53</v>
      </c>
      <c r="L16" s="22">
        <v>277</v>
      </c>
      <c r="M16" s="22">
        <v>4</v>
      </c>
      <c r="N16" s="22">
        <v>0.05</v>
      </c>
      <c r="O16" s="22">
        <v>55.4</v>
      </c>
    </row>
    <row r="17" spans="1:15" x14ac:dyDescent="0.75">
      <c r="A17" s="22" t="s">
        <v>27</v>
      </c>
      <c r="B17" s="22">
        <v>369</v>
      </c>
      <c r="C17" s="22">
        <v>249</v>
      </c>
      <c r="D17" s="22">
        <v>4362</v>
      </c>
      <c r="E17" s="22">
        <v>5029</v>
      </c>
      <c r="F17" s="22">
        <v>150.17770200000001</v>
      </c>
      <c r="G17" s="22">
        <v>-24.585515999999998</v>
      </c>
      <c r="H17" s="22">
        <v>150.18423799999999</v>
      </c>
      <c r="I17" s="22">
        <v>-24.586359000000002</v>
      </c>
      <c r="J17" s="22" t="s">
        <v>50</v>
      </c>
      <c r="K17" s="22" t="s">
        <v>51</v>
      </c>
      <c r="L17" s="22">
        <v>667</v>
      </c>
      <c r="M17" s="22"/>
      <c r="N17" s="22"/>
      <c r="O17" s="22">
        <v>667</v>
      </c>
    </row>
    <row r="18" spans="1:15" x14ac:dyDescent="0.75">
      <c r="A18" s="22" t="s">
        <v>27</v>
      </c>
      <c r="B18" s="22">
        <v>369</v>
      </c>
      <c r="C18" s="22">
        <v>250</v>
      </c>
      <c r="D18" s="22">
        <v>5029</v>
      </c>
      <c r="E18" s="22">
        <v>5755</v>
      </c>
      <c r="F18" s="22">
        <v>150.18423799999999</v>
      </c>
      <c r="G18" s="22">
        <v>-24.586359000000002</v>
      </c>
      <c r="H18" s="22">
        <v>150.19135199999999</v>
      </c>
      <c r="I18" s="22">
        <v>-24.587275000000002</v>
      </c>
      <c r="J18" s="22" t="s">
        <v>50</v>
      </c>
      <c r="K18" s="22" t="s">
        <v>51</v>
      </c>
      <c r="L18" s="22">
        <v>726</v>
      </c>
      <c r="M18" s="22"/>
      <c r="N18" s="22"/>
      <c r="O18" s="22">
        <v>726</v>
      </c>
    </row>
    <row r="19" spans="1:15" x14ac:dyDescent="0.75">
      <c r="A19" s="22" t="s">
        <v>27</v>
      </c>
      <c r="B19" s="22">
        <v>369</v>
      </c>
      <c r="C19" s="22">
        <v>251</v>
      </c>
      <c r="D19" s="22">
        <v>5755</v>
      </c>
      <c r="E19" s="22">
        <v>6258</v>
      </c>
      <c r="F19" s="22">
        <v>150.19135199999999</v>
      </c>
      <c r="G19" s="22">
        <v>-24.587275000000002</v>
      </c>
      <c r="H19" s="22">
        <v>150.196282</v>
      </c>
      <c r="I19" s="22">
        <v>-24.587904000000002</v>
      </c>
      <c r="J19" s="22" t="s">
        <v>50</v>
      </c>
      <c r="K19" s="22" t="s">
        <v>51</v>
      </c>
      <c r="L19" s="22">
        <v>503</v>
      </c>
      <c r="M19" s="22"/>
      <c r="N19" s="22"/>
      <c r="O19" s="22">
        <v>503</v>
      </c>
    </row>
    <row r="20" spans="1:15" x14ac:dyDescent="0.75">
      <c r="A20" s="22" t="s">
        <v>27</v>
      </c>
      <c r="B20" s="22">
        <v>369</v>
      </c>
      <c r="C20" s="22">
        <v>252</v>
      </c>
      <c r="D20" s="22">
        <v>6258</v>
      </c>
      <c r="E20" s="22">
        <v>6514</v>
      </c>
      <c r="F20" s="22">
        <v>150.196282</v>
      </c>
      <c r="G20" s="22">
        <v>-24.587904000000002</v>
      </c>
      <c r="H20" s="22">
        <v>150.19879</v>
      </c>
      <c r="I20" s="22">
        <v>-24.588231</v>
      </c>
      <c r="J20" s="22" t="s">
        <v>50</v>
      </c>
      <c r="K20" s="22" t="s">
        <v>51</v>
      </c>
      <c r="L20" s="22">
        <v>256</v>
      </c>
      <c r="M20" s="22"/>
      <c r="N20" s="22"/>
      <c r="O20" s="22">
        <v>256</v>
      </c>
    </row>
    <row r="21" spans="1:15" x14ac:dyDescent="0.75">
      <c r="A21" s="22" t="s">
        <v>27</v>
      </c>
      <c r="B21" s="22">
        <v>369</v>
      </c>
      <c r="C21" s="22">
        <v>253</v>
      </c>
      <c r="D21" s="22">
        <v>6514</v>
      </c>
      <c r="E21" s="22">
        <v>6828</v>
      </c>
      <c r="F21" s="22">
        <v>150.19879</v>
      </c>
      <c r="G21" s="22">
        <v>-24.588231</v>
      </c>
      <c r="H21" s="22">
        <v>150.201866</v>
      </c>
      <c r="I21" s="22">
        <v>-24.588630999999999</v>
      </c>
      <c r="J21" s="22" t="s">
        <v>52</v>
      </c>
      <c r="K21" s="22" t="s">
        <v>53</v>
      </c>
      <c r="L21" s="22">
        <v>314</v>
      </c>
      <c r="M21" s="22">
        <v>4</v>
      </c>
      <c r="N21" s="22">
        <v>0.05</v>
      </c>
      <c r="O21" s="22">
        <v>62.8</v>
      </c>
    </row>
  </sheetData>
  <pageMargins left="0.39370078740157499" right="0.39370078740157499" top="0.39370078740157499" bottom="0.39370078740157499" header="0.39370078740157499" footer="0.39370078740157499"/>
  <pageSetup paperSize="8" orientation="landscape" horizontalDpi="300" verticalDpi="300"/>
  <headerFooter alignWithMargins="0">
    <oddHeader>&amp;C&amp;"Calibri"&amp;14&amp;K000000 OFFICIAL&amp;1#_x000D_</oddHead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5BEC1-653F-426A-BFDA-D019240B7F40}">
  <sheetPr codeName="Sheet17">
    <tabColor theme="2"/>
  </sheetPr>
  <dimension ref="A1:P35"/>
  <sheetViews>
    <sheetView workbookViewId="0">
      <selection activeCell="L38" sqref="L38"/>
    </sheetView>
  </sheetViews>
  <sheetFormatPr defaultRowHeight="14" x14ac:dyDescent="0.6"/>
  <cols>
    <col min="1" max="1" width="21.07421875" customWidth="1"/>
    <col min="2" max="2" width="89.4609375" customWidth="1"/>
    <col min="3" max="4" width="12.23046875" customWidth="1"/>
    <col min="5" max="5" width="10.69140625" customWidth="1"/>
    <col min="6" max="7" width="18.69140625" customWidth="1"/>
  </cols>
  <sheetData>
    <row r="1" spans="1:7" ht="24.25" x14ac:dyDescent="0.6">
      <c r="A1" s="1" t="s">
        <v>59</v>
      </c>
      <c r="B1" s="2"/>
      <c r="C1" s="2"/>
      <c r="D1" s="2"/>
      <c r="E1" s="2"/>
      <c r="F1" s="2"/>
      <c r="G1" s="2"/>
    </row>
    <row r="2" spans="1:7" ht="10" customHeight="1" x14ac:dyDescent="0.6">
      <c r="A2" s="1"/>
      <c r="B2" s="2"/>
      <c r="C2" s="2"/>
      <c r="D2" s="2"/>
      <c r="E2" s="2"/>
      <c r="F2" s="2"/>
      <c r="G2" s="2"/>
    </row>
    <row r="3" spans="1:7" x14ac:dyDescent="0.6">
      <c r="A3" s="23" t="s">
        <v>1</v>
      </c>
      <c r="B3" s="24" t="s">
        <v>2</v>
      </c>
      <c r="C3" s="2"/>
      <c r="D3" s="2"/>
      <c r="E3" s="2"/>
      <c r="F3" s="2"/>
      <c r="G3" s="2"/>
    </row>
    <row r="4" spans="1:7" x14ac:dyDescent="0.6">
      <c r="A4" s="23" t="s">
        <v>3</v>
      </c>
      <c r="B4" s="24" t="s">
        <v>4</v>
      </c>
      <c r="C4" s="2"/>
      <c r="D4" s="2"/>
      <c r="E4" s="2"/>
      <c r="F4" s="2"/>
      <c r="G4" s="2"/>
    </row>
    <row r="5" spans="1:7" x14ac:dyDescent="0.6">
      <c r="A5" s="23" t="s">
        <v>5</v>
      </c>
      <c r="B5" s="24" t="s">
        <v>6</v>
      </c>
      <c r="C5" s="2"/>
      <c r="D5" s="2"/>
      <c r="E5" s="2"/>
      <c r="F5" s="2"/>
      <c r="G5" s="2"/>
    </row>
    <row r="6" spans="1:7" x14ac:dyDescent="0.6">
      <c r="A6" s="23" t="s">
        <v>7</v>
      </c>
      <c r="B6" s="24" t="s">
        <v>8</v>
      </c>
      <c r="C6" s="2"/>
      <c r="D6" s="2"/>
      <c r="E6" s="2"/>
      <c r="F6" s="2"/>
      <c r="G6" s="2"/>
    </row>
    <row r="7" spans="1:7" x14ac:dyDescent="0.6">
      <c r="A7" s="23" t="s">
        <v>60</v>
      </c>
      <c r="B7" s="25">
        <v>369</v>
      </c>
      <c r="C7" s="2"/>
      <c r="D7" s="2"/>
      <c r="E7" s="2"/>
      <c r="F7" s="2"/>
      <c r="G7" s="2"/>
    </row>
    <row r="8" spans="1:7" x14ac:dyDescent="0.6">
      <c r="A8" s="23" t="s">
        <v>61</v>
      </c>
      <c r="B8" s="25" t="s">
        <v>27</v>
      </c>
      <c r="C8" s="2"/>
      <c r="D8" s="2"/>
      <c r="E8" s="2"/>
      <c r="F8" s="2"/>
      <c r="G8" s="2"/>
    </row>
    <row r="9" spans="1:7" x14ac:dyDescent="0.6">
      <c r="A9" s="23" t="s">
        <v>62</v>
      </c>
      <c r="B9" s="24" t="s">
        <v>99</v>
      </c>
      <c r="C9" s="2"/>
      <c r="D9" s="2"/>
      <c r="E9" s="2"/>
      <c r="F9" s="2"/>
      <c r="G9" s="2"/>
    </row>
    <row r="10" spans="1:7" ht="10" customHeight="1" x14ac:dyDescent="0.6">
      <c r="A10" s="2"/>
      <c r="B10" s="2"/>
      <c r="C10" s="2"/>
      <c r="D10" s="2"/>
      <c r="E10" s="2"/>
      <c r="F10" s="2"/>
      <c r="G10" s="2"/>
    </row>
    <row r="11" spans="1:7" x14ac:dyDescent="0.6">
      <c r="A11" s="26" t="s">
        <v>64</v>
      </c>
      <c r="B11" s="26" t="s">
        <v>65</v>
      </c>
      <c r="C11" s="27" t="s">
        <v>66</v>
      </c>
      <c r="D11" s="27" t="s">
        <v>106</v>
      </c>
      <c r="E11" s="27" t="s">
        <v>49</v>
      </c>
      <c r="F11" s="27" t="s">
        <v>67</v>
      </c>
      <c r="G11" s="27" t="s">
        <v>68</v>
      </c>
    </row>
    <row r="12" spans="1:7" x14ac:dyDescent="0.6">
      <c r="A12" s="28" t="s">
        <v>100</v>
      </c>
      <c r="B12" s="29" t="s">
        <v>70</v>
      </c>
      <c r="C12" s="30"/>
      <c r="D12" s="30"/>
      <c r="E12" s="30"/>
      <c r="F12" s="30"/>
      <c r="G12" s="31" t="s">
        <v>71</v>
      </c>
    </row>
    <row r="13" spans="1:7" x14ac:dyDescent="0.6">
      <c r="A13" s="32" t="str">
        <f>$A$12&amp;"."&amp;ROW()-ROW($A$12)</f>
        <v>I1.1</v>
      </c>
      <c r="B13" s="33" t="s">
        <v>72</v>
      </c>
      <c r="C13" s="33"/>
      <c r="D13" s="33" t="s">
        <v>73</v>
      </c>
      <c r="E13" s="33">
        <v>1</v>
      </c>
      <c r="F13" s="34"/>
      <c r="G13" s="34">
        <f t="shared" ref="G13:G14" si="0">E13*F13</f>
        <v>0</v>
      </c>
    </row>
    <row r="14" spans="1:7" x14ac:dyDescent="0.6">
      <c r="A14" s="32" t="str">
        <f>$A$12&amp;"."&amp;ROW()-ROW($A$12)</f>
        <v>I1.2</v>
      </c>
      <c r="B14" s="33" t="s">
        <v>74</v>
      </c>
      <c r="C14" s="33"/>
      <c r="D14" s="33" t="s">
        <v>73</v>
      </c>
      <c r="E14" s="33">
        <v>1</v>
      </c>
      <c r="F14" s="34"/>
      <c r="G14" s="34">
        <f t="shared" si="0"/>
        <v>0</v>
      </c>
    </row>
    <row r="15" spans="1:7" x14ac:dyDescent="0.6">
      <c r="A15" s="32"/>
      <c r="B15" s="33"/>
      <c r="C15" s="33"/>
      <c r="D15" s="33"/>
      <c r="E15" s="33"/>
      <c r="F15" s="34"/>
      <c r="G15" s="34" t="s">
        <v>71</v>
      </c>
    </row>
    <row r="16" spans="1:7" x14ac:dyDescent="0.6">
      <c r="A16" s="35" t="str">
        <f>LEFT(A12,LEN(A12)-1)&amp;"2"</f>
        <v>I2</v>
      </c>
      <c r="B16" s="36" t="s">
        <v>75</v>
      </c>
      <c r="C16" s="37"/>
      <c r="D16" s="37"/>
      <c r="E16" s="37"/>
      <c r="F16" s="38"/>
      <c r="G16" s="38" t="s">
        <v>71</v>
      </c>
    </row>
    <row r="17" spans="1:16" x14ac:dyDescent="0.6">
      <c r="A17" s="32" t="str">
        <f>$A$16&amp;"."&amp;ROW()-ROW($A$16)</f>
        <v>I2.1</v>
      </c>
      <c r="B17" s="33" t="s">
        <v>76</v>
      </c>
      <c r="C17" s="33"/>
      <c r="D17" s="33" t="s">
        <v>73</v>
      </c>
      <c r="E17" s="33">
        <v>1</v>
      </c>
      <c r="F17" s="34"/>
      <c r="G17" s="34">
        <f t="shared" ref="G17:G18" si="1">E17*F17</f>
        <v>0</v>
      </c>
    </row>
    <row r="18" spans="1:16" x14ac:dyDescent="0.6">
      <c r="A18" s="32" t="str">
        <f>$A$16&amp;"."&amp;ROW()-ROW($A$16)</f>
        <v>I2.2</v>
      </c>
      <c r="B18" s="33" t="s">
        <v>77</v>
      </c>
      <c r="C18" s="33"/>
      <c r="D18" s="33" t="s">
        <v>73</v>
      </c>
      <c r="E18" s="33">
        <v>1</v>
      </c>
      <c r="F18" s="34"/>
      <c r="G18" s="34">
        <f t="shared" si="1"/>
        <v>0</v>
      </c>
    </row>
    <row r="19" spans="1:16" x14ac:dyDescent="0.6">
      <c r="A19" s="32"/>
      <c r="B19" s="33"/>
      <c r="C19" s="33"/>
      <c r="D19" s="33"/>
      <c r="E19" s="33"/>
      <c r="F19" s="34"/>
      <c r="G19" s="34" t="s">
        <v>71</v>
      </c>
    </row>
    <row r="20" spans="1:16" x14ac:dyDescent="0.6">
      <c r="A20" s="35" t="str">
        <f>LEFT(A12,LEN(A12)-1)&amp;"3"</f>
        <v>I3</v>
      </c>
      <c r="B20" s="36" t="s">
        <v>78</v>
      </c>
      <c r="C20" s="37"/>
      <c r="D20" s="37"/>
      <c r="E20" s="37"/>
      <c r="F20" s="38"/>
      <c r="G20" s="38" t="s">
        <v>71</v>
      </c>
    </row>
    <row r="21" spans="1:16" x14ac:dyDescent="0.6">
      <c r="A21" s="32" t="str">
        <f>$A$20&amp;"."&amp;ROW()-ROW($A$20)</f>
        <v>I3.1</v>
      </c>
      <c r="B21" s="33" t="s">
        <v>79</v>
      </c>
      <c r="C21" s="33"/>
      <c r="D21" s="33" t="s">
        <v>73</v>
      </c>
      <c r="E21" s="33">
        <v>1</v>
      </c>
      <c r="F21" s="34"/>
      <c r="G21" s="34">
        <f>E21*F21</f>
        <v>0</v>
      </c>
    </row>
    <row r="22" spans="1:16" x14ac:dyDescent="0.6">
      <c r="A22" s="32"/>
      <c r="B22" s="33"/>
      <c r="C22" s="33"/>
      <c r="D22" s="33"/>
      <c r="E22" s="33"/>
      <c r="F22" s="34"/>
      <c r="G22" s="34" t="s">
        <v>71</v>
      </c>
    </row>
    <row r="23" spans="1:16" x14ac:dyDescent="0.6">
      <c r="A23" s="35" t="str">
        <f>LEFT(A12,LEN(A12)-1)&amp;"4"</f>
        <v>I4</v>
      </c>
      <c r="B23" s="36" t="s">
        <v>80</v>
      </c>
      <c r="C23" s="37"/>
      <c r="D23" s="37"/>
      <c r="E23" s="37"/>
      <c r="F23" s="38"/>
      <c r="G23" s="38" t="s">
        <v>71</v>
      </c>
      <c r="P23" s="39"/>
    </row>
    <row r="24" spans="1:16" x14ac:dyDescent="0.6">
      <c r="A24" s="32" t="str">
        <f>$A$23&amp;"."&amp;ROW()-ROW($A$23)</f>
        <v>I4.1</v>
      </c>
      <c r="B24" s="33" t="s">
        <v>81</v>
      </c>
      <c r="C24" s="33"/>
      <c r="D24" s="33" t="s">
        <v>73</v>
      </c>
      <c r="E24" s="33">
        <v>1</v>
      </c>
      <c r="F24" s="34"/>
      <c r="G24" s="34">
        <f t="shared" ref="G24:G28" si="2">E24*F24</f>
        <v>0</v>
      </c>
    </row>
    <row r="25" spans="1:16" x14ac:dyDescent="0.6">
      <c r="A25" s="32" t="str">
        <f t="shared" ref="A25:A28" si="3">$A$23&amp;"."&amp;ROW()-ROW($A$23)</f>
        <v>I4.2</v>
      </c>
      <c r="B25" s="33" t="s">
        <v>82</v>
      </c>
      <c r="C25" s="33"/>
      <c r="D25" s="33" t="s">
        <v>73</v>
      </c>
      <c r="E25" s="33">
        <v>1</v>
      </c>
      <c r="F25" s="34"/>
      <c r="G25" s="34">
        <f t="shared" si="2"/>
        <v>0</v>
      </c>
    </row>
    <row r="26" spans="1:16" x14ac:dyDescent="0.6">
      <c r="A26" s="32" t="str">
        <f t="shared" si="3"/>
        <v>I4.3</v>
      </c>
      <c r="B26" s="33" t="s">
        <v>83</v>
      </c>
      <c r="C26" s="33"/>
      <c r="D26" s="33" t="s">
        <v>73</v>
      </c>
      <c r="E26" s="33">
        <v>1</v>
      </c>
      <c r="F26" s="34"/>
      <c r="G26" s="34">
        <f t="shared" si="2"/>
        <v>0</v>
      </c>
    </row>
    <row r="27" spans="1:16" x14ac:dyDescent="0.6">
      <c r="A27" s="32" t="str">
        <f t="shared" si="3"/>
        <v>I4.4</v>
      </c>
      <c r="B27" s="33" t="s">
        <v>84</v>
      </c>
      <c r="C27" s="33"/>
      <c r="D27" s="33" t="s">
        <v>73</v>
      </c>
      <c r="E27" s="33">
        <v>1</v>
      </c>
      <c r="F27" s="34"/>
      <c r="G27" s="34">
        <f t="shared" si="2"/>
        <v>0</v>
      </c>
    </row>
    <row r="28" spans="1:16" x14ac:dyDescent="0.6">
      <c r="A28" s="32" t="str">
        <f t="shared" si="3"/>
        <v>I4.5</v>
      </c>
      <c r="B28" s="33" t="s">
        <v>85</v>
      </c>
      <c r="C28" s="33"/>
      <c r="D28" s="33" t="s">
        <v>86</v>
      </c>
      <c r="E28" s="33">
        <v>0</v>
      </c>
      <c r="F28" s="34"/>
      <c r="G28" s="34">
        <f t="shared" si="2"/>
        <v>0</v>
      </c>
    </row>
    <row r="29" spans="1:16" x14ac:dyDescent="0.6">
      <c r="A29" s="32"/>
      <c r="B29" s="33"/>
      <c r="C29" s="33"/>
      <c r="D29" s="33"/>
      <c r="E29" s="33"/>
      <c r="F29" s="34"/>
      <c r="G29" s="34"/>
    </row>
    <row r="30" spans="1:16" x14ac:dyDescent="0.6">
      <c r="A30" s="35" t="str">
        <f>LEFT(A12,LEN(A12)-1)&amp;"5"</f>
        <v>I5</v>
      </c>
      <c r="B30" s="36" t="s">
        <v>87</v>
      </c>
      <c r="C30" s="37"/>
      <c r="D30" s="37"/>
      <c r="E30" s="37"/>
      <c r="F30" s="38"/>
      <c r="G30" s="38"/>
    </row>
    <row r="31" spans="1:16" x14ac:dyDescent="0.6">
      <c r="A31" s="32" t="str">
        <f>$A$30&amp;"."&amp;ROW()-ROW($A$30)</f>
        <v>I5.1</v>
      </c>
      <c r="B31" s="33" t="s">
        <v>54</v>
      </c>
      <c r="C31" s="33" t="s">
        <v>51</v>
      </c>
      <c r="D31" s="33" t="s">
        <v>73</v>
      </c>
      <c r="E31" s="56">
        <v>665</v>
      </c>
      <c r="F31" s="34"/>
      <c r="G31" s="34">
        <f t="shared" ref="G31:G33" si="4">E31*F31</f>
        <v>0</v>
      </c>
    </row>
    <row r="32" spans="1:16" x14ac:dyDescent="0.6">
      <c r="A32" s="32" t="str">
        <f t="shared" ref="A32:A33" si="5">$A$30&amp;"."&amp;ROW()-ROW($A$30)</f>
        <v>I5.2</v>
      </c>
      <c r="B32" s="33" t="s">
        <v>52</v>
      </c>
      <c r="C32" s="33" t="s">
        <v>53</v>
      </c>
      <c r="D32" s="33" t="s">
        <v>73</v>
      </c>
      <c r="E32" s="56">
        <v>222</v>
      </c>
      <c r="F32" s="34"/>
      <c r="G32" s="34">
        <f t="shared" si="4"/>
        <v>0</v>
      </c>
    </row>
    <row r="33" spans="1:7" x14ac:dyDescent="0.6">
      <c r="A33" s="32" t="str">
        <f t="shared" si="5"/>
        <v>I5.3</v>
      </c>
      <c r="B33" s="33" t="s">
        <v>50</v>
      </c>
      <c r="C33" s="33" t="s">
        <v>51</v>
      </c>
      <c r="D33" s="33" t="s">
        <v>73</v>
      </c>
      <c r="E33" s="56">
        <v>5012</v>
      </c>
      <c r="F33" s="34"/>
      <c r="G33" s="34">
        <f t="shared" si="4"/>
        <v>0</v>
      </c>
    </row>
    <row r="34" spans="1:7" x14ac:dyDescent="0.6">
      <c r="A34" s="40"/>
      <c r="B34" s="41"/>
      <c r="C34" s="41"/>
      <c r="D34" s="41"/>
      <c r="E34" s="41"/>
      <c r="F34" s="42"/>
      <c r="G34" s="42"/>
    </row>
    <row r="35" spans="1:7" x14ac:dyDescent="0.6">
      <c r="A35" s="43"/>
      <c r="B35" s="44"/>
      <c r="C35" s="44"/>
      <c r="D35" s="44"/>
      <c r="E35" s="44"/>
      <c r="F35" s="45" t="s">
        <v>88</v>
      </c>
      <c r="G35" s="46">
        <f>SUM(G13:G33)</f>
        <v>0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721F3-07EB-4BAF-8CB4-1EDFE9271CB2}">
  <sheetPr codeName="Sheet30">
    <tabColor theme="2"/>
  </sheetPr>
  <dimension ref="A1:U50"/>
  <sheetViews>
    <sheetView workbookViewId="0">
      <selection activeCell="F55" sqref="F55"/>
    </sheetView>
  </sheetViews>
  <sheetFormatPr defaultColWidth="9.23046875" defaultRowHeight="14.75" x14ac:dyDescent="0.75"/>
  <cols>
    <col min="1" max="1" width="21.69140625" style="17" customWidth="1"/>
    <col min="2" max="9" width="9.07421875" style="17" customWidth="1"/>
    <col min="10" max="10" width="47.23046875" style="17" customWidth="1"/>
    <col min="11" max="11" width="5.69140625" style="17" customWidth="1"/>
    <col min="12" max="15" width="6.8046875" style="17" customWidth="1"/>
    <col min="16" max="16" width="10.4609375" style="17" customWidth="1"/>
    <col min="17" max="16384" width="9.23046875" style="17"/>
  </cols>
  <sheetData>
    <row r="1" spans="1:21" customFormat="1" ht="24.25" x14ac:dyDescent="0.6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customFormat="1" ht="10" customHeight="1" x14ac:dyDescent="0.6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1" x14ac:dyDescent="0.75">
      <c r="A3" s="15" t="s">
        <v>1</v>
      </c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21" x14ac:dyDescent="0.75">
      <c r="A4" s="15" t="s">
        <v>3</v>
      </c>
      <c r="B4" s="16" t="s">
        <v>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21" x14ac:dyDescent="0.75">
      <c r="A5" s="15" t="s">
        <v>5</v>
      </c>
      <c r="B5" s="16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21" x14ac:dyDescent="0.75">
      <c r="A6" s="15" t="s">
        <v>7</v>
      </c>
      <c r="B6" s="16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/>
      <c r="S6"/>
      <c r="T6"/>
      <c r="U6"/>
    </row>
    <row r="7" spans="1:21" ht="10" customHeight="1" x14ac:dyDescent="0.7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R7"/>
      <c r="S7"/>
      <c r="T7"/>
      <c r="U7"/>
    </row>
    <row r="8" spans="1:21" ht="20" x14ac:dyDescent="0.75">
      <c r="A8" s="20" t="s">
        <v>35</v>
      </c>
      <c r="B8" s="20" t="s">
        <v>36</v>
      </c>
      <c r="C8" s="20" t="s">
        <v>37</v>
      </c>
      <c r="D8" s="20" t="s">
        <v>38</v>
      </c>
      <c r="E8" s="20" t="s">
        <v>39</v>
      </c>
      <c r="F8" s="20" t="s">
        <v>40</v>
      </c>
      <c r="G8" s="20" t="s">
        <v>41</v>
      </c>
      <c r="H8" s="20" t="s">
        <v>42</v>
      </c>
      <c r="I8" s="20" t="s">
        <v>43</v>
      </c>
      <c r="J8" s="20" t="s">
        <v>44</v>
      </c>
      <c r="K8" s="20" t="s">
        <v>45</v>
      </c>
      <c r="L8" s="20" t="s">
        <v>46</v>
      </c>
      <c r="M8" s="20" t="s">
        <v>47</v>
      </c>
      <c r="N8" s="20" t="s">
        <v>48</v>
      </c>
      <c r="O8" s="20" t="s">
        <v>49</v>
      </c>
      <c r="R8"/>
      <c r="S8"/>
      <c r="T8"/>
      <c r="U8"/>
    </row>
    <row r="9" spans="1:21" x14ac:dyDescent="0.75">
      <c r="A9" s="22" t="s">
        <v>29</v>
      </c>
      <c r="B9" s="22">
        <v>378</v>
      </c>
      <c r="C9" s="22">
        <v>254</v>
      </c>
      <c r="D9" s="22">
        <v>1</v>
      </c>
      <c r="E9" s="22">
        <v>27</v>
      </c>
      <c r="F9" s="22">
        <v>149.870384</v>
      </c>
      <c r="G9" s="22">
        <v>-24.161878999999999</v>
      </c>
      <c r="H9" s="22">
        <v>149.87052</v>
      </c>
      <c r="I9" s="22">
        <v>-24.161687000000001</v>
      </c>
      <c r="J9" s="22" t="s">
        <v>50</v>
      </c>
      <c r="K9" s="22" t="s">
        <v>51</v>
      </c>
      <c r="L9" s="22">
        <v>26</v>
      </c>
      <c r="M9" s="22"/>
      <c r="N9" s="22"/>
      <c r="O9" s="22">
        <v>26</v>
      </c>
    </row>
    <row r="10" spans="1:21" x14ac:dyDescent="0.75">
      <c r="A10" s="22" t="s">
        <v>29</v>
      </c>
      <c r="B10" s="22">
        <v>378</v>
      </c>
      <c r="C10" s="22">
        <v>255</v>
      </c>
      <c r="D10" s="22">
        <v>27</v>
      </c>
      <c r="E10" s="22">
        <v>211</v>
      </c>
      <c r="F10" s="22">
        <v>149.87052</v>
      </c>
      <c r="G10" s="22">
        <v>-24.161687000000001</v>
      </c>
      <c r="H10" s="22">
        <v>149.871658</v>
      </c>
      <c r="I10" s="22">
        <v>-24.160398000000001</v>
      </c>
      <c r="J10" s="22" t="s">
        <v>52</v>
      </c>
      <c r="K10" s="22" t="s">
        <v>53</v>
      </c>
      <c r="L10" s="22">
        <v>184</v>
      </c>
      <c r="M10" s="22">
        <v>5</v>
      </c>
      <c r="N10" s="22">
        <v>0.05</v>
      </c>
      <c r="O10" s="22">
        <v>46</v>
      </c>
    </row>
    <row r="11" spans="1:21" x14ac:dyDescent="0.75">
      <c r="A11" s="22" t="s">
        <v>29</v>
      </c>
      <c r="B11" s="22">
        <v>378</v>
      </c>
      <c r="C11" s="22">
        <v>256</v>
      </c>
      <c r="D11" s="22">
        <v>237</v>
      </c>
      <c r="E11" s="22">
        <v>538</v>
      </c>
      <c r="F11" s="22">
        <v>149.87181000000001</v>
      </c>
      <c r="G11" s="22">
        <v>-24.160209999999999</v>
      </c>
      <c r="H11" s="22">
        <v>149.870902</v>
      </c>
      <c r="I11" s="22">
        <v>-24.157786000000002</v>
      </c>
      <c r="J11" s="22" t="s">
        <v>54</v>
      </c>
      <c r="K11" s="22" t="s">
        <v>51</v>
      </c>
      <c r="L11" s="22">
        <v>301</v>
      </c>
      <c r="M11" s="22"/>
      <c r="N11" s="22"/>
      <c r="O11" s="22">
        <v>301</v>
      </c>
    </row>
    <row r="12" spans="1:21" x14ac:dyDescent="0.75">
      <c r="A12" s="22" t="s">
        <v>29</v>
      </c>
      <c r="B12" s="22">
        <v>378</v>
      </c>
      <c r="C12" s="22">
        <v>257</v>
      </c>
      <c r="D12" s="22">
        <v>538</v>
      </c>
      <c r="E12" s="22">
        <v>931</v>
      </c>
      <c r="F12" s="22">
        <v>149.870902</v>
      </c>
      <c r="G12" s="22">
        <v>-24.157786000000002</v>
      </c>
      <c r="H12" s="22">
        <v>149.86900399999999</v>
      </c>
      <c r="I12" s="22">
        <v>-24.154699000000001</v>
      </c>
      <c r="J12" s="22" t="s">
        <v>52</v>
      </c>
      <c r="K12" s="22" t="s">
        <v>53</v>
      </c>
      <c r="L12" s="22">
        <v>393</v>
      </c>
      <c r="M12" s="22">
        <v>5</v>
      </c>
      <c r="N12" s="22">
        <v>0.05</v>
      </c>
      <c r="O12" s="22">
        <v>98.25</v>
      </c>
    </row>
    <row r="13" spans="1:21" x14ac:dyDescent="0.75">
      <c r="A13" s="22" t="s">
        <v>29</v>
      </c>
      <c r="B13" s="22">
        <v>378</v>
      </c>
      <c r="C13" s="22">
        <v>258</v>
      </c>
      <c r="D13" s="22">
        <v>951</v>
      </c>
      <c r="E13" s="22">
        <v>1687</v>
      </c>
      <c r="F13" s="22">
        <v>149.86890700000001</v>
      </c>
      <c r="G13" s="22">
        <v>-24.154541999999999</v>
      </c>
      <c r="H13" s="22">
        <v>149.86536000000001</v>
      </c>
      <c r="I13" s="22">
        <v>-24.148755999999999</v>
      </c>
      <c r="J13" s="22" t="s">
        <v>52</v>
      </c>
      <c r="K13" s="22" t="s">
        <v>53</v>
      </c>
      <c r="L13" s="22">
        <v>736</v>
      </c>
      <c r="M13" s="22">
        <v>5</v>
      </c>
      <c r="N13" s="22">
        <v>0.05</v>
      </c>
      <c r="O13" s="22">
        <v>184</v>
      </c>
    </row>
    <row r="14" spans="1:21" x14ac:dyDescent="0.75">
      <c r="A14" s="22" t="s">
        <v>29</v>
      </c>
      <c r="B14" s="22">
        <v>378</v>
      </c>
      <c r="C14" s="22">
        <v>259</v>
      </c>
      <c r="D14" s="22">
        <v>1687</v>
      </c>
      <c r="E14" s="22">
        <v>1967</v>
      </c>
      <c r="F14" s="22">
        <v>149.86536000000001</v>
      </c>
      <c r="G14" s="22">
        <v>-24.148755999999999</v>
      </c>
      <c r="H14" s="22">
        <v>149.864011</v>
      </c>
      <c r="I14" s="22">
        <v>-24.146553999999998</v>
      </c>
      <c r="J14" s="22" t="s">
        <v>52</v>
      </c>
      <c r="K14" s="22" t="s">
        <v>53</v>
      </c>
      <c r="L14" s="22">
        <v>280</v>
      </c>
      <c r="M14" s="22">
        <v>5</v>
      </c>
      <c r="N14" s="22">
        <v>0.05</v>
      </c>
      <c r="O14" s="22">
        <v>70</v>
      </c>
    </row>
    <row r="15" spans="1:21" x14ac:dyDescent="0.75">
      <c r="A15" s="22" t="s">
        <v>29</v>
      </c>
      <c r="B15" s="22">
        <v>378</v>
      </c>
      <c r="C15" s="22">
        <v>260</v>
      </c>
      <c r="D15" s="22">
        <v>1967</v>
      </c>
      <c r="E15" s="22">
        <v>2145</v>
      </c>
      <c r="F15" s="22">
        <v>149.864011</v>
      </c>
      <c r="G15" s="22">
        <v>-24.146553999999998</v>
      </c>
      <c r="H15" s="22">
        <v>149.86315500000001</v>
      </c>
      <c r="I15" s="22">
        <v>-24.145154000000002</v>
      </c>
      <c r="J15" s="22" t="s">
        <v>54</v>
      </c>
      <c r="K15" s="22" t="s">
        <v>51</v>
      </c>
      <c r="L15" s="22">
        <v>178</v>
      </c>
      <c r="M15" s="22"/>
      <c r="N15" s="22"/>
      <c r="O15" s="22">
        <v>178</v>
      </c>
    </row>
    <row r="16" spans="1:21" x14ac:dyDescent="0.75">
      <c r="A16" s="22" t="s">
        <v>29</v>
      </c>
      <c r="B16" s="22">
        <v>378</v>
      </c>
      <c r="C16" s="22">
        <v>261</v>
      </c>
      <c r="D16" s="22">
        <v>2165</v>
      </c>
      <c r="E16" s="22">
        <v>2849</v>
      </c>
      <c r="F16" s="22">
        <v>149.86305899999999</v>
      </c>
      <c r="G16" s="22">
        <v>-24.144997</v>
      </c>
      <c r="H16" s="22">
        <v>149.859746</v>
      </c>
      <c r="I16" s="22">
        <v>-24.139627999999998</v>
      </c>
      <c r="J16" s="22" t="s">
        <v>52</v>
      </c>
      <c r="K16" s="22" t="s">
        <v>53</v>
      </c>
      <c r="L16" s="22">
        <v>684</v>
      </c>
      <c r="M16" s="22">
        <v>5</v>
      </c>
      <c r="N16" s="22">
        <v>0.05</v>
      </c>
      <c r="O16" s="22">
        <v>171</v>
      </c>
    </row>
    <row r="17" spans="1:15" x14ac:dyDescent="0.75">
      <c r="A17" s="22" t="s">
        <v>29</v>
      </c>
      <c r="B17" s="22">
        <v>378</v>
      </c>
      <c r="C17" s="22">
        <v>262</v>
      </c>
      <c r="D17" s="22">
        <v>2849</v>
      </c>
      <c r="E17" s="22">
        <v>3502</v>
      </c>
      <c r="F17" s="22">
        <v>149.859746</v>
      </c>
      <c r="G17" s="22">
        <v>-24.139627999999998</v>
      </c>
      <c r="H17" s="22">
        <v>149.85661099999999</v>
      </c>
      <c r="I17" s="22">
        <v>-24.134488000000001</v>
      </c>
      <c r="J17" s="22" t="s">
        <v>52</v>
      </c>
      <c r="K17" s="22" t="s">
        <v>53</v>
      </c>
      <c r="L17" s="22">
        <v>653</v>
      </c>
      <c r="M17" s="22">
        <v>5</v>
      </c>
      <c r="N17" s="22">
        <v>0.05</v>
      </c>
      <c r="O17" s="22">
        <v>163.25</v>
      </c>
    </row>
    <row r="18" spans="1:15" x14ac:dyDescent="0.75">
      <c r="A18" s="22" t="s">
        <v>29</v>
      </c>
      <c r="B18" s="22">
        <v>378</v>
      </c>
      <c r="C18" s="22">
        <v>263</v>
      </c>
      <c r="D18" s="22">
        <v>3502</v>
      </c>
      <c r="E18" s="22">
        <v>3869</v>
      </c>
      <c r="F18" s="22">
        <v>149.85661099999999</v>
      </c>
      <c r="G18" s="22">
        <v>-24.134488000000001</v>
      </c>
      <c r="H18" s="22">
        <v>149.854838</v>
      </c>
      <c r="I18" s="22">
        <v>-24.131605</v>
      </c>
      <c r="J18" s="22" t="s">
        <v>52</v>
      </c>
      <c r="K18" s="22" t="s">
        <v>53</v>
      </c>
      <c r="L18" s="22">
        <v>367</v>
      </c>
      <c r="M18" s="22">
        <v>5</v>
      </c>
      <c r="N18" s="22">
        <v>0.05</v>
      </c>
      <c r="O18" s="22">
        <v>91.75</v>
      </c>
    </row>
    <row r="19" spans="1:15" x14ac:dyDescent="0.75">
      <c r="A19" s="22" t="s">
        <v>29</v>
      </c>
      <c r="B19" s="22">
        <v>378</v>
      </c>
      <c r="C19" s="22">
        <v>264</v>
      </c>
      <c r="D19" s="22">
        <v>3869</v>
      </c>
      <c r="E19" s="22">
        <v>4518</v>
      </c>
      <c r="F19" s="22">
        <v>149.854838</v>
      </c>
      <c r="G19" s="22">
        <v>-24.131605</v>
      </c>
      <c r="H19" s="22">
        <v>149.852</v>
      </c>
      <c r="I19" s="22">
        <v>-24.126429999999999</v>
      </c>
      <c r="J19" s="22" t="s">
        <v>52</v>
      </c>
      <c r="K19" s="22" t="s">
        <v>53</v>
      </c>
      <c r="L19" s="22">
        <v>649</v>
      </c>
      <c r="M19" s="22">
        <v>5</v>
      </c>
      <c r="N19" s="22">
        <v>0.05</v>
      </c>
      <c r="O19" s="22">
        <v>162.25</v>
      </c>
    </row>
    <row r="20" spans="1:15" x14ac:dyDescent="0.75">
      <c r="A20" s="22" t="s">
        <v>29</v>
      </c>
      <c r="B20" s="22">
        <v>378</v>
      </c>
      <c r="C20" s="22">
        <v>265</v>
      </c>
      <c r="D20" s="22">
        <v>4518</v>
      </c>
      <c r="E20" s="22">
        <v>4732</v>
      </c>
      <c r="F20" s="22">
        <v>149.852</v>
      </c>
      <c r="G20" s="22">
        <v>-24.126429999999999</v>
      </c>
      <c r="H20" s="22">
        <v>149.85227599999999</v>
      </c>
      <c r="I20" s="22">
        <v>-24.124517000000001</v>
      </c>
      <c r="J20" s="22" t="s">
        <v>52</v>
      </c>
      <c r="K20" s="22" t="s">
        <v>53</v>
      </c>
      <c r="L20" s="22">
        <v>214</v>
      </c>
      <c r="M20" s="22">
        <v>5</v>
      </c>
      <c r="N20" s="22">
        <v>0.05</v>
      </c>
      <c r="O20" s="22">
        <v>53.5</v>
      </c>
    </row>
    <row r="21" spans="1:15" x14ac:dyDescent="0.75">
      <c r="A21" s="22" t="s">
        <v>29</v>
      </c>
      <c r="B21" s="22">
        <v>378</v>
      </c>
      <c r="C21" s="22">
        <v>266</v>
      </c>
      <c r="D21" s="22">
        <v>4732</v>
      </c>
      <c r="E21" s="22">
        <v>5359</v>
      </c>
      <c r="F21" s="22">
        <v>149.85227599999999</v>
      </c>
      <c r="G21" s="22">
        <v>-24.124517000000001</v>
      </c>
      <c r="H21" s="22">
        <v>149.85317499999999</v>
      </c>
      <c r="I21" s="22">
        <v>-24.118922000000001</v>
      </c>
      <c r="J21" s="22" t="s">
        <v>56</v>
      </c>
      <c r="K21" s="22" t="s">
        <v>53</v>
      </c>
      <c r="L21" s="22">
        <v>627</v>
      </c>
      <c r="M21" s="22">
        <v>5</v>
      </c>
      <c r="N21" s="22">
        <v>7.4999999999999997E-2</v>
      </c>
      <c r="O21" s="22">
        <v>235.125</v>
      </c>
    </row>
    <row r="22" spans="1:15" x14ac:dyDescent="0.75">
      <c r="A22" s="22" t="s">
        <v>29</v>
      </c>
      <c r="B22" s="22">
        <v>378</v>
      </c>
      <c r="C22" s="22">
        <v>267</v>
      </c>
      <c r="D22" s="22">
        <v>5359</v>
      </c>
      <c r="E22" s="22">
        <v>5665</v>
      </c>
      <c r="F22" s="22">
        <v>149.85317499999999</v>
      </c>
      <c r="G22" s="22">
        <v>-24.118922000000001</v>
      </c>
      <c r="H22" s="22">
        <v>149.85360299999999</v>
      </c>
      <c r="I22" s="22">
        <v>-24.11619</v>
      </c>
      <c r="J22" s="22" t="s">
        <v>52</v>
      </c>
      <c r="K22" s="22" t="s">
        <v>53</v>
      </c>
      <c r="L22" s="22">
        <v>306</v>
      </c>
      <c r="M22" s="22">
        <v>5</v>
      </c>
      <c r="N22" s="22">
        <v>0.05</v>
      </c>
      <c r="O22" s="22">
        <v>76.5</v>
      </c>
    </row>
    <row r="23" spans="1:15" x14ac:dyDescent="0.75">
      <c r="A23" s="22" t="s">
        <v>29</v>
      </c>
      <c r="B23" s="22">
        <v>378</v>
      </c>
      <c r="C23" s="22">
        <v>268</v>
      </c>
      <c r="D23" s="22">
        <v>5665</v>
      </c>
      <c r="E23" s="22">
        <v>6189</v>
      </c>
      <c r="F23" s="22">
        <v>149.85360299999999</v>
      </c>
      <c r="G23" s="22">
        <v>-24.11619</v>
      </c>
      <c r="H23" s="22">
        <v>149.85431199999999</v>
      </c>
      <c r="I23" s="22">
        <v>-24.111508000000001</v>
      </c>
      <c r="J23" s="22" t="s">
        <v>56</v>
      </c>
      <c r="K23" s="22" t="s">
        <v>53</v>
      </c>
      <c r="L23" s="22">
        <v>524</v>
      </c>
      <c r="M23" s="22">
        <v>5</v>
      </c>
      <c r="N23" s="22">
        <v>7.4999999999999997E-2</v>
      </c>
      <c r="O23" s="22">
        <v>196.5</v>
      </c>
    </row>
    <row r="24" spans="1:15" x14ac:dyDescent="0.75">
      <c r="A24" s="22" t="s">
        <v>29</v>
      </c>
      <c r="B24" s="22">
        <v>378</v>
      </c>
      <c r="C24" s="22">
        <v>269</v>
      </c>
      <c r="D24" s="22">
        <v>6209</v>
      </c>
      <c r="E24" s="22">
        <v>6555</v>
      </c>
      <c r="F24" s="22">
        <v>149.85433900000001</v>
      </c>
      <c r="G24" s="22">
        <v>-24.111329000000001</v>
      </c>
      <c r="H24" s="22">
        <v>149.85481300000001</v>
      </c>
      <c r="I24" s="22">
        <v>-24.108238</v>
      </c>
      <c r="J24" s="22" t="s">
        <v>52</v>
      </c>
      <c r="K24" s="22" t="s">
        <v>53</v>
      </c>
      <c r="L24" s="22">
        <v>346</v>
      </c>
      <c r="M24" s="22">
        <v>5</v>
      </c>
      <c r="N24" s="22">
        <v>0.05</v>
      </c>
      <c r="O24" s="22">
        <v>86.5</v>
      </c>
    </row>
    <row r="25" spans="1:15" x14ac:dyDescent="0.75">
      <c r="A25" s="22" t="s">
        <v>29</v>
      </c>
      <c r="B25" s="22">
        <v>378</v>
      </c>
      <c r="C25" s="22">
        <v>270</v>
      </c>
      <c r="D25" s="22">
        <v>6555</v>
      </c>
      <c r="E25" s="22">
        <v>6902</v>
      </c>
      <c r="F25" s="22">
        <v>149.85481300000001</v>
      </c>
      <c r="G25" s="22">
        <v>-24.108238</v>
      </c>
      <c r="H25" s="22">
        <v>149.85530399999999</v>
      </c>
      <c r="I25" s="22">
        <v>-24.105141</v>
      </c>
      <c r="J25" s="22" t="s">
        <v>52</v>
      </c>
      <c r="K25" s="22" t="s">
        <v>53</v>
      </c>
      <c r="L25" s="22">
        <v>347</v>
      </c>
      <c r="M25" s="22">
        <v>5</v>
      </c>
      <c r="N25" s="22">
        <v>0.05</v>
      </c>
      <c r="O25" s="22">
        <v>86.75</v>
      </c>
    </row>
    <row r="26" spans="1:15" x14ac:dyDescent="0.75">
      <c r="A26" s="22" t="s">
        <v>29</v>
      </c>
      <c r="B26" s="22">
        <v>378</v>
      </c>
      <c r="C26" s="22">
        <v>271</v>
      </c>
      <c r="D26" s="22">
        <v>6902</v>
      </c>
      <c r="E26" s="22">
        <v>7011</v>
      </c>
      <c r="F26" s="22">
        <v>149.85530399999999</v>
      </c>
      <c r="G26" s="22">
        <v>-24.105141</v>
      </c>
      <c r="H26" s="22">
        <v>149.855459</v>
      </c>
      <c r="I26" s="22">
        <v>-24.104168000000001</v>
      </c>
      <c r="J26" s="22" t="s">
        <v>50</v>
      </c>
      <c r="K26" s="22" t="s">
        <v>51</v>
      </c>
      <c r="L26" s="22">
        <v>109</v>
      </c>
      <c r="M26" s="22"/>
      <c r="N26" s="22"/>
      <c r="O26" s="22">
        <v>109</v>
      </c>
    </row>
    <row r="27" spans="1:15" x14ac:dyDescent="0.75">
      <c r="A27" s="22" t="s">
        <v>29</v>
      </c>
      <c r="B27" s="22">
        <v>378</v>
      </c>
      <c r="C27" s="22">
        <v>272</v>
      </c>
      <c r="D27" s="22">
        <v>7031</v>
      </c>
      <c r="E27" s="22">
        <v>7657</v>
      </c>
      <c r="F27" s="22">
        <v>149.85548700000001</v>
      </c>
      <c r="G27" s="22">
        <v>-24.103988999999999</v>
      </c>
      <c r="H27" s="22">
        <v>149.856348</v>
      </c>
      <c r="I27" s="22">
        <v>-24.098398</v>
      </c>
      <c r="J27" s="22" t="s">
        <v>50</v>
      </c>
      <c r="K27" s="22" t="s">
        <v>51</v>
      </c>
      <c r="L27" s="22">
        <v>626</v>
      </c>
      <c r="M27" s="22"/>
      <c r="N27" s="22"/>
      <c r="O27" s="22">
        <v>626</v>
      </c>
    </row>
    <row r="28" spans="1:15" x14ac:dyDescent="0.75">
      <c r="A28" s="22" t="s">
        <v>29</v>
      </c>
      <c r="B28" s="22">
        <v>378</v>
      </c>
      <c r="C28" s="22">
        <v>273</v>
      </c>
      <c r="D28" s="22">
        <v>7961</v>
      </c>
      <c r="E28" s="22">
        <v>8108</v>
      </c>
      <c r="F28" s="22">
        <v>149.856765</v>
      </c>
      <c r="G28" s="22">
        <v>-24.095683000000001</v>
      </c>
      <c r="H28" s="22">
        <v>149.85697200000001</v>
      </c>
      <c r="I28" s="22">
        <v>-24.094370999999999</v>
      </c>
      <c r="J28" s="22" t="s">
        <v>54</v>
      </c>
      <c r="K28" s="22" t="s">
        <v>51</v>
      </c>
      <c r="L28" s="22">
        <v>147</v>
      </c>
      <c r="M28" s="22"/>
      <c r="N28" s="22"/>
      <c r="O28" s="22">
        <v>147</v>
      </c>
    </row>
    <row r="29" spans="1:15" x14ac:dyDescent="0.75">
      <c r="A29" s="22" t="s">
        <v>29</v>
      </c>
      <c r="B29" s="22">
        <v>378</v>
      </c>
      <c r="C29" s="22">
        <v>274</v>
      </c>
      <c r="D29" s="22">
        <v>8108</v>
      </c>
      <c r="E29" s="22">
        <v>8439</v>
      </c>
      <c r="F29" s="22">
        <v>149.85697200000001</v>
      </c>
      <c r="G29" s="22">
        <v>-24.094370999999999</v>
      </c>
      <c r="H29" s="22">
        <v>149.85744399999999</v>
      </c>
      <c r="I29" s="22">
        <v>-24.091415999999999</v>
      </c>
      <c r="J29" s="22" t="s">
        <v>52</v>
      </c>
      <c r="K29" s="22" t="s">
        <v>53</v>
      </c>
      <c r="L29" s="22">
        <v>331</v>
      </c>
      <c r="M29" s="22">
        <v>5</v>
      </c>
      <c r="N29" s="22">
        <v>0.05</v>
      </c>
      <c r="O29" s="22">
        <v>82.75</v>
      </c>
    </row>
    <row r="30" spans="1:15" x14ac:dyDescent="0.75">
      <c r="A30" s="22" t="s">
        <v>29</v>
      </c>
      <c r="B30" s="22">
        <v>378</v>
      </c>
      <c r="C30" s="22">
        <v>275</v>
      </c>
      <c r="D30" s="22">
        <v>8439</v>
      </c>
      <c r="E30" s="22">
        <v>8860</v>
      </c>
      <c r="F30" s="22">
        <v>149.85744399999999</v>
      </c>
      <c r="G30" s="22">
        <v>-24.091415999999999</v>
      </c>
      <c r="H30" s="22">
        <v>149.858</v>
      </c>
      <c r="I30" s="22">
        <v>-24.087653</v>
      </c>
      <c r="J30" s="22" t="s">
        <v>52</v>
      </c>
      <c r="K30" s="22" t="s">
        <v>53</v>
      </c>
      <c r="L30" s="22">
        <v>421</v>
      </c>
      <c r="M30" s="22">
        <v>5</v>
      </c>
      <c r="N30" s="22">
        <v>0.05</v>
      </c>
      <c r="O30" s="22">
        <v>105.25</v>
      </c>
    </row>
    <row r="31" spans="1:15" x14ac:dyDescent="0.75">
      <c r="A31" s="22" t="s">
        <v>29</v>
      </c>
      <c r="B31" s="22">
        <v>378</v>
      </c>
      <c r="C31" s="22">
        <v>276</v>
      </c>
      <c r="D31" s="22">
        <v>9294</v>
      </c>
      <c r="E31" s="22">
        <v>9518</v>
      </c>
      <c r="F31" s="22">
        <v>149.85861499999999</v>
      </c>
      <c r="G31" s="22">
        <v>-24.083779</v>
      </c>
      <c r="H31" s="22">
        <v>149.858923</v>
      </c>
      <c r="I31" s="22">
        <v>-24.081778</v>
      </c>
      <c r="J31" s="22" t="s">
        <v>56</v>
      </c>
      <c r="K31" s="22" t="s">
        <v>53</v>
      </c>
      <c r="L31" s="22">
        <v>224</v>
      </c>
      <c r="M31" s="22">
        <v>5</v>
      </c>
      <c r="N31" s="22">
        <v>7.4999999999999997E-2</v>
      </c>
      <c r="O31" s="22">
        <v>84</v>
      </c>
    </row>
    <row r="32" spans="1:15" x14ac:dyDescent="0.75">
      <c r="A32" s="22" t="s">
        <v>29</v>
      </c>
      <c r="B32" s="22">
        <v>378</v>
      </c>
      <c r="C32" s="22">
        <v>277</v>
      </c>
      <c r="D32" s="22">
        <v>9518</v>
      </c>
      <c r="E32" s="22">
        <v>10171</v>
      </c>
      <c r="F32" s="22">
        <v>149.858923</v>
      </c>
      <c r="G32" s="22">
        <v>-24.081778</v>
      </c>
      <c r="H32" s="22">
        <v>149.859824</v>
      </c>
      <c r="I32" s="22">
        <v>-24.075945999999998</v>
      </c>
      <c r="J32" s="22" t="s">
        <v>52</v>
      </c>
      <c r="K32" s="22" t="s">
        <v>53</v>
      </c>
      <c r="L32" s="22">
        <v>653</v>
      </c>
      <c r="M32" s="22">
        <v>5</v>
      </c>
      <c r="N32" s="22">
        <v>0.05</v>
      </c>
      <c r="O32" s="22">
        <v>163.25</v>
      </c>
    </row>
    <row r="33" spans="1:15" x14ac:dyDescent="0.75">
      <c r="A33" s="22" t="s">
        <v>29</v>
      </c>
      <c r="B33" s="22">
        <v>378</v>
      </c>
      <c r="C33" s="22">
        <v>278</v>
      </c>
      <c r="D33" s="22">
        <v>10171</v>
      </c>
      <c r="E33" s="22">
        <v>10360</v>
      </c>
      <c r="F33" s="22">
        <v>149.859824</v>
      </c>
      <c r="G33" s="22">
        <v>-24.075945999999998</v>
      </c>
      <c r="H33" s="22">
        <v>149.860086</v>
      </c>
      <c r="I33" s="22">
        <v>-24.074258</v>
      </c>
      <c r="J33" s="22" t="s">
        <v>52</v>
      </c>
      <c r="K33" s="22" t="s">
        <v>53</v>
      </c>
      <c r="L33" s="22">
        <v>189</v>
      </c>
      <c r="M33" s="22">
        <v>5</v>
      </c>
      <c r="N33" s="22">
        <v>0.05</v>
      </c>
      <c r="O33" s="22">
        <v>47.25</v>
      </c>
    </row>
    <row r="34" spans="1:15" x14ac:dyDescent="0.75">
      <c r="A34" s="22" t="s">
        <v>29</v>
      </c>
      <c r="B34" s="22">
        <v>378</v>
      </c>
      <c r="C34" s="22">
        <v>279</v>
      </c>
      <c r="D34" s="22">
        <v>10360</v>
      </c>
      <c r="E34" s="22">
        <v>10412</v>
      </c>
      <c r="F34" s="22">
        <v>149.860086</v>
      </c>
      <c r="G34" s="22">
        <v>-24.074258</v>
      </c>
      <c r="H34" s="22">
        <v>149.86015900000001</v>
      </c>
      <c r="I34" s="22">
        <v>-24.073793999999999</v>
      </c>
      <c r="J34" s="22" t="s">
        <v>56</v>
      </c>
      <c r="K34" s="22" t="s">
        <v>53</v>
      </c>
      <c r="L34" s="22">
        <v>52</v>
      </c>
      <c r="M34" s="22">
        <v>5</v>
      </c>
      <c r="N34" s="22">
        <v>7.4999999999999997E-2</v>
      </c>
      <c r="O34" s="22">
        <v>19.5</v>
      </c>
    </row>
    <row r="35" spans="1:15" x14ac:dyDescent="0.75">
      <c r="A35" s="22" t="s">
        <v>29</v>
      </c>
      <c r="B35" s="22">
        <v>378</v>
      </c>
      <c r="C35" s="22">
        <v>280</v>
      </c>
      <c r="D35" s="22">
        <v>10412</v>
      </c>
      <c r="E35" s="22">
        <v>11002</v>
      </c>
      <c r="F35" s="22">
        <v>149.86015900000001</v>
      </c>
      <c r="G35" s="22">
        <v>-24.073793999999999</v>
      </c>
      <c r="H35" s="22">
        <v>149.860972</v>
      </c>
      <c r="I35" s="22">
        <v>-24.068524</v>
      </c>
      <c r="J35" s="22" t="s">
        <v>50</v>
      </c>
      <c r="K35" s="22" t="s">
        <v>51</v>
      </c>
      <c r="L35" s="22">
        <v>590</v>
      </c>
      <c r="M35" s="22"/>
      <c r="N35" s="22"/>
      <c r="O35" s="22">
        <v>590</v>
      </c>
    </row>
    <row r="36" spans="1:15" x14ac:dyDescent="0.75">
      <c r="A36" s="22" t="s">
        <v>29</v>
      </c>
      <c r="B36" s="22">
        <v>378</v>
      </c>
      <c r="C36" s="22">
        <v>281</v>
      </c>
      <c r="D36" s="22">
        <v>11002</v>
      </c>
      <c r="E36" s="22">
        <v>11335</v>
      </c>
      <c r="F36" s="22">
        <v>149.860972</v>
      </c>
      <c r="G36" s="22">
        <v>-24.068524</v>
      </c>
      <c r="H36" s="22">
        <v>149.86142799999999</v>
      </c>
      <c r="I36" s="22">
        <v>-24.065549000000001</v>
      </c>
      <c r="J36" s="22" t="s">
        <v>52</v>
      </c>
      <c r="K36" s="22" t="s">
        <v>53</v>
      </c>
      <c r="L36" s="22">
        <v>333</v>
      </c>
      <c r="M36" s="22">
        <v>5</v>
      </c>
      <c r="N36" s="22">
        <v>0.05</v>
      </c>
      <c r="O36" s="22">
        <v>83.25</v>
      </c>
    </row>
    <row r="37" spans="1:15" x14ac:dyDescent="0.75">
      <c r="A37" s="22" t="s">
        <v>29</v>
      </c>
      <c r="B37" s="22">
        <v>378</v>
      </c>
      <c r="C37" s="22">
        <v>282</v>
      </c>
      <c r="D37" s="22">
        <v>11335</v>
      </c>
      <c r="E37" s="22">
        <v>11485</v>
      </c>
      <c r="F37" s="22">
        <v>149.86142799999999</v>
      </c>
      <c r="G37" s="22">
        <v>-24.065549000000001</v>
      </c>
      <c r="H37" s="22">
        <v>149.861637</v>
      </c>
      <c r="I37" s="22">
        <v>-24.064209999999999</v>
      </c>
      <c r="J37" s="22" t="s">
        <v>56</v>
      </c>
      <c r="K37" s="22" t="s">
        <v>53</v>
      </c>
      <c r="L37" s="22">
        <v>150</v>
      </c>
      <c r="M37" s="22">
        <v>5</v>
      </c>
      <c r="N37" s="22">
        <v>7.4999999999999997E-2</v>
      </c>
      <c r="O37" s="22">
        <v>56.25</v>
      </c>
    </row>
    <row r="38" spans="1:15" x14ac:dyDescent="0.75">
      <c r="A38" s="22" t="s">
        <v>29</v>
      </c>
      <c r="B38" s="22">
        <v>378</v>
      </c>
      <c r="C38" s="22">
        <v>283</v>
      </c>
      <c r="D38" s="22">
        <v>11485</v>
      </c>
      <c r="E38" s="22">
        <v>12029</v>
      </c>
      <c r="F38" s="22">
        <v>149.861637</v>
      </c>
      <c r="G38" s="22">
        <v>-24.064209999999999</v>
      </c>
      <c r="H38" s="22">
        <v>149.86239399999999</v>
      </c>
      <c r="I38" s="22">
        <v>-24.059352000000001</v>
      </c>
      <c r="J38" s="22" t="s">
        <v>52</v>
      </c>
      <c r="K38" s="22" t="s">
        <v>53</v>
      </c>
      <c r="L38" s="22">
        <v>544</v>
      </c>
      <c r="M38" s="22">
        <v>5</v>
      </c>
      <c r="N38" s="22">
        <v>0.05</v>
      </c>
      <c r="O38" s="22">
        <v>136</v>
      </c>
    </row>
    <row r="39" spans="1:15" x14ac:dyDescent="0.75">
      <c r="A39" s="22" t="s">
        <v>29</v>
      </c>
      <c r="B39" s="22">
        <v>378</v>
      </c>
      <c r="C39" s="22">
        <v>284</v>
      </c>
      <c r="D39" s="22">
        <v>12029</v>
      </c>
      <c r="E39" s="22">
        <v>12250</v>
      </c>
      <c r="F39" s="22">
        <v>149.86239399999999</v>
      </c>
      <c r="G39" s="22">
        <v>-24.059352000000001</v>
      </c>
      <c r="H39" s="22">
        <v>149.862696</v>
      </c>
      <c r="I39" s="22">
        <v>-24.057376999999999</v>
      </c>
      <c r="J39" s="22" t="s">
        <v>50</v>
      </c>
      <c r="K39" s="22" t="s">
        <v>51</v>
      </c>
      <c r="L39" s="22">
        <v>221</v>
      </c>
      <c r="M39" s="22"/>
      <c r="N39" s="22"/>
      <c r="O39" s="22">
        <v>221</v>
      </c>
    </row>
    <row r="40" spans="1:15" x14ac:dyDescent="0.75">
      <c r="A40" s="22" t="s">
        <v>29</v>
      </c>
      <c r="B40" s="22">
        <v>378</v>
      </c>
      <c r="C40" s="22">
        <v>285</v>
      </c>
      <c r="D40" s="22">
        <v>12250</v>
      </c>
      <c r="E40" s="22">
        <v>12575</v>
      </c>
      <c r="F40" s="22">
        <v>149.862696</v>
      </c>
      <c r="G40" s="22">
        <v>-24.057376999999999</v>
      </c>
      <c r="H40" s="22">
        <v>149.86314100000001</v>
      </c>
      <c r="I40" s="22">
        <v>-24.054473999999999</v>
      </c>
      <c r="J40" s="22" t="s">
        <v>52</v>
      </c>
      <c r="K40" s="22" t="s">
        <v>53</v>
      </c>
      <c r="L40" s="22">
        <v>325</v>
      </c>
      <c r="M40" s="22">
        <v>5</v>
      </c>
      <c r="N40" s="22">
        <v>0.05</v>
      </c>
      <c r="O40" s="22">
        <v>81.25</v>
      </c>
    </row>
    <row r="41" spans="1:15" x14ac:dyDescent="0.75">
      <c r="A41" s="22" t="s">
        <v>29</v>
      </c>
      <c r="B41" s="22">
        <v>378</v>
      </c>
      <c r="C41" s="22">
        <v>286</v>
      </c>
      <c r="D41" s="22">
        <v>12575</v>
      </c>
      <c r="E41" s="22">
        <v>12728</v>
      </c>
      <c r="F41" s="22">
        <v>149.86314100000001</v>
      </c>
      <c r="G41" s="22">
        <v>-24.054473999999999</v>
      </c>
      <c r="H41" s="22">
        <v>149.86335700000001</v>
      </c>
      <c r="I41" s="22">
        <v>-24.053108000000002</v>
      </c>
      <c r="J41" s="22" t="s">
        <v>50</v>
      </c>
      <c r="K41" s="22" t="s">
        <v>51</v>
      </c>
      <c r="L41" s="22">
        <v>153</v>
      </c>
      <c r="M41" s="22"/>
      <c r="N41" s="22"/>
      <c r="O41" s="22">
        <v>153</v>
      </c>
    </row>
    <row r="42" spans="1:15" x14ac:dyDescent="0.75">
      <c r="A42" s="22" t="s">
        <v>29</v>
      </c>
      <c r="B42" s="22">
        <v>378</v>
      </c>
      <c r="C42" s="22">
        <v>287</v>
      </c>
      <c r="D42" s="22">
        <v>12728</v>
      </c>
      <c r="E42" s="22">
        <v>12906</v>
      </c>
      <c r="F42" s="22">
        <v>149.86335700000001</v>
      </c>
      <c r="G42" s="22">
        <v>-24.053108000000002</v>
      </c>
      <c r="H42" s="22">
        <v>149.86360500000001</v>
      </c>
      <c r="I42" s="22">
        <v>-24.051518999999999</v>
      </c>
      <c r="J42" s="22" t="s">
        <v>52</v>
      </c>
      <c r="K42" s="22" t="s">
        <v>53</v>
      </c>
      <c r="L42" s="22">
        <v>178</v>
      </c>
      <c r="M42" s="22">
        <v>5</v>
      </c>
      <c r="N42" s="22">
        <v>0.05</v>
      </c>
      <c r="O42" s="22">
        <v>44.5</v>
      </c>
    </row>
    <row r="43" spans="1:15" x14ac:dyDescent="0.75">
      <c r="A43" s="22" t="s">
        <v>29</v>
      </c>
      <c r="B43" s="22">
        <v>378</v>
      </c>
      <c r="C43" s="22">
        <v>288</v>
      </c>
      <c r="D43" s="22">
        <v>12906</v>
      </c>
      <c r="E43" s="22">
        <v>13321</v>
      </c>
      <c r="F43" s="22">
        <v>149.86360500000001</v>
      </c>
      <c r="G43" s="22">
        <v>-24.051518999999999</v>
      </c>
      <c r="H43" s="22">
        <v>149.864181</v>
      </c>
      <c r="I43" s="22">
        <v>-24.047812</v>
      </c>
      <c r="J43" s="22" t="s">
        <v>56</v>
      </c>
      <c r="K43" s="22" t="s">
        <v>53</v>
      </c>
      <c r="L43" s="22">
        <v>415</v>
      </c>
      <c r="M43" s="22">
        <v>5</v>
      </c>
      <c r="N43" s="22">
        <v>7.4999999999999997E-2</v>
      </c>
      <c r="O43" s="22">
        <v>155.625</v>
      </c>
    </row>
    <row r="44" spans="1:15" x14ac:dyDescent="0.75">
      <c r="A44" s="22" t="s">
        <v>29</v>
      </c>
      <c r="B44" s="22">
        <v>378</v>
      </c>
      <c r="C44" s="22">
        <v>289</v>
      </c>
      <c r="D44" s="22">
        <v>13321</v>
      </c>
      <c r="E44" s="22">
        <v>14022</v>
      </c>
      <c r="F44" s="22">
        <v>149.864181</v>
      </c>
      <c r="G44" s="22">
        <v>-24.047812</v>
      </c>
      <c r="H44" s="22">
        <v>149.86515399999999</v>
      </c>
      <c r="I44" s="22">
        <v>-24.041551999999999</v>
      </c>
      <c r="J44" s="22" t="s">
        <v>52</v>
      </c>
      <c r="K44" s="22" t="s">
        <v>53</v>
      </c>
      <c r="L44" s="22">
        <v>701</v>
      </c>
      <c r="M44" s="22">
        <v>5</v>
      </c>
      <c r="N44" s="22">
        <v>0.05</v>
      </c>
      <c r="O44" s="22">
        <v>175.25</v>
      </c>
    </row>
    <row r="45" spans="1:15" x14ac:dyDescent="0.75">
      <c r="A45" s="22" t="s">
        <v>29</v>
      </c>
      <c r="B45" s="22">
        <v>378</v>
      </c>
      <c r="C45" s="22">
        <v>290</v>
      </c>
      <c r="D45" s="22">
        <v>14022</v>
      </c>
      <c r="E45" s="22">
        <v>14657</v>
      </c>
      <c r="F45" s="22">
        <v>149.86515399999999</v>
      </c>
      <c r="G45" s="22">
        <v>-24.041551999999999</v>
      </c>
      <c r="H45" s="22">
        <v>149.866028</v>
      </c>
      <c r="I45" s="22">
        <v>-24.035879999999999</v>
      </c>
      <c r="J45" s="22" t="s">
        <v>52</v>
      </c>
      <c r="K45" s="22" t="s">
        <v>53</v>
      </c>
      <c r="L45" s="22">
        <v>635</v>
      </c>
      <c r="M45" s="22">
        <v>5</v>
      </c>
      <c r="N45" s="22">
        <v>0.05</v>
      </c>
      <c r="O45" s="22">
        <v>158.75</v>
      </c>
    </row>
    <row r="46" spans="1:15" x14ac:dyDescent="0.75">
      <c r="A46" s="22" t="s">
        <v>29</v>
      </c>
      <c r="B46" s="22">
        <v>378</v>
      </c>
      <c r="C46" s="22">
        <v>291</v>
      </c>
      <c r="D46" s="22">
        <v>14657</v>
      </c>
      <c r="E46" s="22">
        <v>15095</v>
      </c>
      <c r="F46" s="22">
        <v>149.866028</v>
      </c>
      <c r="G46" s="22">
        <v>-24.035879999999999</v>
      </c>
      <c r="H46" s="22">
        <v>149.86662100000001</v>
      </c>
      <c r="I46" s="22">
        <v>-24.031966000000001</v>
      </c>
      <c r="J46" s="22" t="s">
        <v>50</v>
      </c>
      <c r="K46" s="22" t="s">
        <v>51</v>
      </c>
      <c r="L46" s="22">
        <v>438</v>
      </c>
      <c r="M46" s="22"/>
      <c r="N46" s="22"/>
      <c r="O46" s="22">
        <v>438</v>
      </c>
    </row>
    <row r="47" spans="1:15" x14ac:dyDescent="0.75">
      <c r="A47" s="22" t="s">
        <v>29</v>
      </c>
      <c r="B47" s="22">
        <v>378</v>
      </c>
      <c r="C47" s="22">
        <v>292</v>
      </c>
      <c r="D47" s="22">
        <v>15095</v>
      </c>
      <c r="E47" s="22">
        <v>15840</v>
      </c>
      <c r="F47" s="22">
        <v>149.86662100000001</v>
      </c>
      <c r="G47" s="22">
        <v>-24.031966000000001</v>
      </c>
      <c r="H47" s="22">
        <v>149.86765299999999</v>
      </c>
      <c r="I47" s="22">
        <v>-24.025312</v>
      </c>
      <c r="J47" s="22" t="s">
        <v>52</v>
      </c>
      <c r="K47" s="22" t="s">
        <v>53</v>
      </c>
      <c r="L47" s="22">
        <v>745</v>
      </c>
      <c r="M47" s="22">
        <v>5</v>
      </c>
      <c r="N47" s="22">
        <v>0.05</v>
      </c>
      <c r="O47" s="22">
        <v>186.25</v>
      </c>
    </row>
    <row r="48" spans="1:15" x14ac:dyDescent="0.75">
      <c r="A48" s="22" t="s">
        <v>29</v>
      </c>
      <c r="B48" s="22">
        <v>378</v>
      </c>
      <c r="C48" s="22">
        <v>293</v>
      </c>
      <c r="D48" s="22">
        <v>15840</v>
      </c>
      <c r="E48" s="22">
        <v>16235</v>
      </c>
      <c r="F48" s="22">
        <v>149.86765299999999</v>
      </c>
      <c r="G48" s="22">
        <v>-24.025312</v>
      </c>
      <c r="H48" s="22">
        <v>149.868188</v>
      </c>
      <c r="I48" s="22">
        <v>-24.021782999999999</v>
      </c>
      <c r="J48" s="22" t="s">
        <v>52</v>
      </c>
      <c r="K48" s="22" t="s">
        <v>53</v>
      </c>
      <c r="L48" s="22">
        <v>395</v>
      </c>
      <c r="M48" s="22">
        <v>5</v>
      </c>
      <c r="N48" s="22">
        <v>0.05</v>
      </c>
      <c r="O48" s="22">
        <v>98.75</v>
      </c>
    </row>
    <row r="49" spans="1:15" x14ac:dyDescent="0.75">
      <c r="A49" s="22" t="s">
        <v>29</v>
      </c>
      <c r="B49" s="22">
        <v>378</v>
      </c>
      <c r="C49" s="22">
        <v>294</v>
      </c>
      <c r="D49" s="22">
        <v>16235</v>
      </c>
      <c r="E49" s="22">
        <v>16498</v>
      </c>
      <c r="F49" s="22">
        <v>149.868188</v>
      </c>
      <c r="G49" s="22">
        <v>-24.021782999999999</v>
      </c>
      <c r="H49" s="22">
        <v>149.867625</v>
      </c>
      <c r="I49" s="22">
        <v>-24.019611999999999</v>
      </c>
      <c r="J49" s="22" t="s">
        <v>54</v>
      </c>
      <c r="K49" s="22" t="s">
        <v>51</v>
      </c>
      <c r="L49" s="22">
        <v>263</v>
      </c>
      <c r="M49" s="22"/>
      <c r="N49" s="22"/>
      <c r="O49" s="22">
        <v>263</v>
      </c>
    </row>
    <row r="50" spans="1:15" x14ac:dyDescent="0.75">
      <c r="A50" s="22" t="s">
        <v>29</v>
      </c>
      <c r="B50" s="22">
        <v>378</v>
      </c>
      <c r="C50" s="22">
        <v>295</v>
      </c>
      <c r="D50" s="22">
        <v>16498</v>
      </c>
      <c r="E50" s="22">
        <v>16695</v>
      </c>
      <c r="F50" s="22">
        <v>149.867625</v>
      </c>
      <c r="G50" s="22">
        <v>-24.019611999999999</v>
      </c>
      <c r="H50" s="22">
        <v>149.86705699999999</v>
      </c>
      <c r="I50" s="22">
        <v>-24.018160999999999</v>
      </c>
      <c r="J50" s="22" t="s">
        <v>52</v>
      </c>
      <c r="K50" s="22" t="s">
        <v>53</v>
      </c>
      <c r="L50" s="22">
        <v>197</v>
      </c>
      <c r="M50" s="22">
        <v>5</v>
      </c>
      <c r="N50" s="22">
        <v>0.05</v>
      </c>
      <c r="O50" s="22">
        <v>49.25</v>
      </c>
    </row>
  </sheetData>
  <pageMargins left="0.39370078740157499" right="0.39370078740157499" top="0.39370078740157499" bottom="0.39370078740157499" header="0.39370078740157499" footer="0.39370078740157499"/>
  <pageSetup paperSize="8" orientation="landscape" horizontalDpi="300" verticalDpi="300"/>
  <headerFooter alignWithMargins="0">
    <oddHeader>&amp;C&amp;"Calibri"&amp;14&amp;K000000 OFFICIAL&amp;1#_x000D_</oddHead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D32E7-7BA6-42C5-85E3-6789515F6FEE}">
  <sheetPr codeName="Sheet18">
    <tabColor theme="2"/>
  </sheetPr>
  <dimension ref="A1:P36"/>
  <sheetViews>
    <sheetView workbookViewId="0">
      <selection activeCell="L38" sqref="L38"/>
    </sheetView>
  </sheetViews>
  <sheetFormatPr defaultRowHeight="14" x14ac:dyDescent="0.6"/>
  <cols>
    <col min="1" max="1" width="21.07421875" customWidth="1"/>
    <col min="2" max="2" width="89.4609375" customWidth="1"/>
    <col min="3" max="4" width="12.23046875" customWidth="1"/>
    <col min="5" max="5" width="10.69140625" customWidth="1"/>
    <col min="6" max="7" width="18.69140625" customWidth="1"/>
  </cols>
  <sheetData>
    <row r="1" spans="1:7" ht="24.25" x14ac:dyDescent="0.6">
      <c r="A1" s="1" t="s">
        <v>59</v>
      </c>
      <c r="B1" s="2"/>
      <c r="C1" s="2"/>
      <c r="D1" s="2"/>
      <c r="E1" s="2"/>
      <c r="F1" s="2"/>
      <c r="G1" s="2"/>
    </row>
    <row r="2" spans="1:7" ht="10" customHeight="1" x14ac:dyDescent="0.6">
      <c r="A2" s="1"/>
      <c r="B2" s="2"/>
      <c r="C2" s="2"/>
      <c r="D2" s="2"/>
      <c r="E2" s="2"/>
      <c r="F2" s="2"/>
      <c r="G2" s="2"/>
    </row>
    <row r="3" spans="1:7" x14ac:dyDescent="0.6">
      <c r="A3" s="23" t="s">
        <v>1</v>
      </c>
      <c r="B3" s="24" t="s">
        <v>2</v>
      </c>
      <c r="C3" s="2"/>
      <c r="D3" s="2"/>
      <c r="E3" s="2"/>
      <c r="F3" s="2"/>
      <c r="G3" s="2"/>
    </row>
    <row r="4" spans="1:7" x14ac:dyDescent="0.6">
      <c r="A4" s="23" t="s">
        <v>3</v>
      </c>
      <c r="B4" s="24" t="s">
        <v>4</v>
      </c>
      <c r="C4" s="2"/>
      <c r="D4" s="2"/>
      <c r="E4" s="2"/>
      <c r="F4" s="2"/>
      <c r="G4" s="2"/>
    </row>
    <row r="5" spans="1:7" x14ac:dyDescent="0.6">
      <c r="A5" s="23" t="s">
        <v>5</v>
      </c>
      <c r="B5" s="24" t="s">
        <v>6</v>
      </c>
      <c r="C5" s="2"/>
      <c r="D5" s="2"/>
      <c r="E5" s="2"/>
      <c r="F5" s="2"/>
      <c r="G5" s="2"/>
    </row>
    <row r="6" spans="1:7" x14ac:dyDescent="0.6">
      <c r="A6" s="23" t="s">
        <v>7</v>
      </c>
      <c r="B6" s="24" t="s">
        <v>8</v>
      </c>
      <c r="C6" s="2"/>
      <c r="D6" s="2"/>
      <c r="E6" s="2"/>
      <c r="F6" s="2"/>
      <c r="G6" s="2"/>
    </row>
    <row r="7" spans="1:7" x14ac:dyDescent="0.6">
      <c r="A7" s="23" t="s">
        <v>60</v>
      </c>
      <c r="B7" s="25">
        <v>378</v>
      </c>
      <c r="C7" s="2"/>
      <c r="D7" s="2"/>
      <c r="E7" s="2"/>
      <c r="F7" s="2"/>
      <c r="G7" s="2"/>
    </row>
    <row r="8" spans="1:7" x14ac:dyDescent="0.6">
      <c r="A8" s="23" t="s">
        <v>61</v>
      </c>
      <c r="B8" s="25" t="s">
        <v>29</v>
      </c>
      <c r="C8" s="2"/>
      <c r="D8" s="2"/>
      <c r="E8" s="2"/>
      <c r="F8" s="2"/>
      <c r="G8" s="2"/>
    </row>
    <row r="9" spans="1:7" x14ac:dyDescent="0.6">
      <c r="A9" s="23" t="s">
        <v>62</v>
      </c>
      <c r="B9" s="24" t="s">
        <v>101</v>
      </c>
      <c r="C9" s="2"/>
      <c r="D9" s="2"/>
      <c r="E9" s="2"/>
      <c r="F9" s="2"/>
      <c r="G9" s="2"/>
    </row>
    <row r="10" spans="1:7" ht="10" customHeight="1" x14ac:dyDescent="0.6">
      <c r="A10" s="2"/>
      <c r="B10" s="2"/>
      <c r="C10" s="2"/>
      <c r="D10" s="2"/>
      <c r="E10" s="2"/>
      <c r="F10" s="2"/>
      <c r="G10" s="2"/>
    </row>
    <row r="11" spans="1:7" x14ac:dyDescent="0.6">
      <c r="A11" s="26" t="s">
        <v>64</v>
      </c>
      <c r="B11" s="26" t="s">
        <v>65</v>
      </c>
      <c r="C11" s="27" t="s">
        <v>66</v>
      </c>
      <c r="D11" s="27" t="s">
        <v>106</v>
      </c>
      <c r="E11" s="27" t="s">
        <v>49</v>
      </c>
      <c r="F11" s="27" t="s">
        <v>67</v>
      </c>
      <c r="G11" s="27" t="s">
        <v>68</v>
      </c>
    </row>
    <row r="12" spans="1:7" x14ac:dyDescent="0.6">
      <c r="A12" s="28" t="s">
        <v>102</v>
      </c>
      <c r="B12" s="29" t="s">
        <v>70</v>
      </c>
      <c r="C12" s="30"/>
      <c r="D12" s="30"/>
      <c r="E12" s="30"/>
      <c r="F12" s="30"/>
      <c r="G12" s="31" t="s">
        <v>71</v>
      </c>
    </row>
    <row r="13" spans="1:7" x14ac:dyDescent="0.6">
      <c r="A13" s="32" t="str">
        <f>$A$12&amp;"."&amp;ROW()-ROW($A$12)</f>
        <v>J1.1</v>
      </c>
      <c r="B13" s="33" t="s">
        <v>72</v>
      </c>
      <c r="C13" s="33"/>
      <c r="D13" s="33" t="s">
        <v>73</v>
      </c>
      <c r="E13" s="33">
        <v>1</v>
      </c>
      <c r="F13" s="34"/>
      <c r="G13" s="34">
        <f t="shared" ref="G13:G14" si="0">E13*F13</f>
        <v>0</v>
      </c>
    </row>
    <row r="14" spans="1:7" x14ac:dyDescent="0.6">
      <c r="A14" s="32" t="str">
        <f>$A$12&amp;"."&amp;ROW()-ROW($A$12)</f>
        <v>J1.2</v>
      </c>
      <c r="B14" s="33" t="s">
        <v>74</v>
      </c>
      <c r="C14" s="33"/>
      <c r="D14" s="33" t="s">
        <v>73</v>
      </c>
      <c r="E14" s="33">
        <v>1</v>
      </c>
      <c r="F14" s="34"/>
      <c r="G14" s="34">
        <f t="shared" si="0"/>
        <v>0</v>
      </c>
    </row>
    <row r="15" spans="1:7" x14ac:dyDescent="0.6">
      <c r="A15" s="32"/>
      <c r="B15" s="33"/>
      <c r="C15" s="33"/>
      <c r="D15" s="33"/>
      <c r="E15" s="33"/>
      <c r="F15" s="34"/>
      <c r="G15" s="34" t="s">
        <v>71</v>
      </c>
    </row>
    <row r="16" spans="1:7" x14ac:dyDescent="0.6">
      <c r="A16" s="35" t="str">
        <f>LEFT(A12,LEN(A12)-1)&amp;"2"</f>
        <v>J2</v>
      </c>
      <c r="B16" s="36" t="s">
        <v>75</v>
      </c>
      <c r="C16" s="37"/>
      <c r="D16" s="37"/>
      <c r="E16" s="37"/>
      <c r="F16" s="38"/>
      <c r="G16" s="38" t="s">
        <v>71</v>
      </c>
    </row>
    <row r="17" spans="1:16" x14ac:dyDescent="0.6">
      <c r="A17" s="32" t="str">
        <f>$A$16&amp;"."&amp;ROW()-ROW($A$16)</f>
        <v>J2.1</v>
      </c>
      <c r="B17" s="33" t="s">
        <v>76</v>
      </c>
      <c r="C17" s="33"/>
      <c r="D17" s="33" t="s">
        <v>73</v>
      </c>
      <c r="E17" s="33">
        <v>1</v>
      </c>
      <c r="F17" s="34"/>
      <c r="G17" s="34">
        <f t="shared" ref="G17:G18" si="1">E17*F17</f>
        <v>0</v>
      </c>
    </row>
    <row r="18" spans="1:16" x14ac:dyDescent="0.6">
      <c r="A18" s="32" t="str">
        <f>$A$16&amp;"."&amp;ROW()-ROW($A$16)</f>
        <v>J2.2</v>
      </c>
      <c r="B18" s="33" t="s">
        <v>77</v>
      </c>
      <c r="C18" s="33"/>
      <c r="D18" s="33" t="s">
        <v>73</v>
      </c>
      <c r="E18" s="33">
        <v>1</v>
      </c>
      <c r="F18" s="34"/>
      <c r="G18" s="34">
        <f t="shared" si="1"/>
        <v>0</v>
      </c>
    </row>
    <row r="19" spans="1:16" x14ac:dyDescent="0.6">
      <c r="A19" s="32"/>
      <c r="B19" s="33"/>
      <c r="C19" s="33"/>
      <c r="D19" s="33"/>
      <c r="E19" s="33"/>
      <c r="F19" s="34"/>
      <c r="G19" s="34" t="s">
        <v>71</v>
      </c>
    </row>
    <row r="20" spans="1:16" x14ac:dyDescent="0.6">
      <c r="A20" s="35" t="str">
        <f>LEFT(A12,LEN(A12)-1)&amp;"3"</f>
        <v>J3</v>
      </c>
      <c r="B20" s="36" t="s">
        <v>78</v>
      </c>
      <c r="C20" s="37"/>
      <c r="D20" s="37"/>
      <c r="E20" s="37"/>
      <c r="F20" s="38"/>
      <c r="G20" s="38" t="s">
        <v>71</v>
      </c>
    </row>
    <row r="21" spans="1:16" x14ac:dyDescent="0.6">
      <c r="A21" s="32" t="str">
        <f>$A$20&amp;"."&amp;ROW()-ROW($A$20)</f>
        <v>J3.1</v>
      </c>
      <c r="B21" s="33" t="s">
        <v>79</v>
      </c>
      <c r="C21" s="33"/>
      <c r="D21" s="33" t="s">
        <v>73</v>
      </c>
      <c r="E21" s="33">
        <v>1</v>
      </c>
      <c r="F21" s="34"/>
      <c r="G21" s="34">
        <f>E21*F21</f>
        <v>0</v>
      </c>
    </row>
    <row r="22" spans="1:16" x14ac:dyDescent="0.6">
      <c r="A22" s="32"/>
      <c r="B22" s="33"/>
      <c r="C22" s="33"/>
      <c r="D22" s="33"/>
      <c r="E22" s="33"/>
      <c r="F22" s="34"/>
      <c r="G22" s="34" t="s">
        <v>71</v>
      </c>
    </row>
    <row r="23" spans="1:16" x14ac:dyDescent="0.6">
      <c r="A23" s="35" t="str">
        <f>LEFT(A12,LEN(A12)-1)&amp;"4"</f>
        <v>J4</v>
      </c>
      <c r="B23" s="36" t="s">
        <v>80</v>
      </c>
      <c r="C23" s="37"/>
      <c r="D23" s="37"/>
      <c r="E23" s="37"/>
      <c r="F23" s="38"/>
      <c r="G23" s="38" t="s">
        <v>71</v>
      </c>
      <c r="P23" s="39"/>
    </row>
    <row r="24" spans="1:16" x14ac:dyDescent="0.6">
      <c r="A24" s="32" t="str">
        <f>$A$23&amp;"."&amp;ROW()-ROW($A$23)</f>
        <v>J4.1</v>
      </c>
      <c r="B24" s="33" t="s">
        <v>81</v>
      </c>
      <c r="C24" s="33"/>
      <c r="D24" s="33" t="s">
        <v>73</v>
      </c>
      <c r="E24" s="33">
        <v>1</v>
      </c>
      <c r="F24" s="34"/>
      <c r="G24" s="34">
        <f t="shared" ref="G24:G28" si="2">E24*F24</f>
        <v>0</v>
      </c>
    </row>
    <row r="25" spans="1:16" x14ac:dyDescent="0.6">
      <c r="A25" s="32" t="str">
        <f t="shared" ref="A25:A28" si="3">$A$23&amp;"."&amp;ROW()-ROW($A$23)</f>
        <v>J4.2</v>
      </c>
      <c r="B25" s="33" t="s">
        <v>82</v>
      </c>
      <c r="C25" s="33"/>
      <c r="D25" s="33" t="s">
        <v>73</v>
      </c>
      <c r="E25" s="33">
        <v>1</v>
      </c>
      <c r="F25" s="34"/>
      <c r="G25" s="34">
        <f t="shared" si="2"/>
        <v>0</v>
      </c>
    </row>
    <row r="26" spans="1:16" x14ac:dyDescent="0.6">
      <c r="A26" s="32" t="str">
        <f t="shared" si="3"/>
        <v>J4.3</v>
      </c>
      <c r="B26" s="33" t="s">
        <v>83</v>
      </c>
      <c r="C26" s="33"/>
      <c r="D26" s="33" t="s">
        <v>73</v>
      </c>
      <c r="E26" s="33">
        <v>1</v>
      </c>
      <c r="F26" s="34"/>
      <c r="G26" s="34">
        <f t="shared" si="2"/>
        <v>0</v>
      </c>
    </row>
    <row r="27" spans="1:16" x14ac:dyDescent="0.6">
      <c r="A27" s="32" t="str">
        <f t="shared" si="3"/>
        <v>J4.4</v>
      </c>
      <c r="B27" s="33" t="s">
        <v>84</v>
      </c>
      <c r="C27" s="33"/>
      <c r="D27" s="33" t="s">
        <v>73</v>
      </c>
      <c r="E27" s="33">
        <v>1</v>
      </c>
      <c r="F27" s="34"/>
      <c r="G27" s="34">
        <f t="shared" si="2"/>
        <v>0</v>
      </c>
    </row>
    <row r="28" spans="1:16" x14ac:dyDescent="0.6">
      <c r="A28" s="32" t="str">
        <f t="shared" si="3"/>
        <v>J4.5</v>
      </c>
      <c r="B28" s="33" t="s">
        <v>85</v>
      </c>
      <c r="C28" s="33"/>
      <c r="D28" s="33" t="s">
        <v>86</v>
      </c>
      <c r="E28" s="33">
        <v>0</v>
      </c>
      <c r="F28" s="34"/>
      <c r="G28" s="34">
        <f t="shared" si="2"/>
        <v>0</v>
      </c>
    </row>
    <row r="29" spans="1:16" x14ac:dyDescent="0.6">
      <c r="A29" s="32"/>
      <c r="B29" s="33"/>
      <c r="C29" s="33"/>
      <c r="D29" s="33"/>
      <c r="E29" s="33"/>
      <c r="F29" s="34"/>
      <c r="G29" s="34"/>
    </row>
    <row r="30" spans="1:16" x14ac:dyDescent="0.6">
      <c r="A30" s="35" t="str">
        <f>LEFT(A12,LEN(A12)-1)&amp;"5"</f>
        <v>J5</v>
      </c>
      <c r="B30" s="36" t="s">
        <v>87</v>
      </c>
      <c r="C30" s="37"/>
      <c r="D30" s="37"/>
      <c r="E30" s="37"/>
      <c r="F30" s="38"/>
      <c r="G30" s="38"/>
    </row>
    <row r="31" spans="1:16" x14ac:dyDescent="0.6">
      <c r="A31" s="32" t="str">
        <f>$A$30&amp;"."&amp;ROW()-ROW($A$30)</f>
        <v>J5.1</v>
      </c>
      <c r="B31" s="33" t="s">
        <v>54</v>
      </c>
      <c r="C31" s="33" t="s">
        <v>51</v>
      </c>
      <c r="D31" s="33" t="s">
        <v>73</v>
      </c>
      <c r="E31" s="56">
        <v>889</v>
      </c>
      <c r="F31" s="34"/>
      <c r="G31" s="34">
        <f t="shared" ref="G31:G34" si="4">E31*F31</f>
        <v>0</v>
      </c>
    </row>
    <row r="32" spans="1:16" x14ac:dyDescent="0.6">
      <c r="A32" s="32" t="str">
        <f t="shared" ref="A32:A34" si="5">$A$30&amp;"."&amp;ROW()-ROW($A$30)</f>
        <v>J5.2</v>
      </c>
      <c r="B32" s="33" t="s">
        <v>52</v>
      </c>
      <c r="C32" s="33" t="s">
        <v>53</v>
      </c>
      <c r="D32" s="33" t="s">
        <v>73</v>
      </c>
      <c r="E32" s="56">
        <v>2701.5</v>
      </c>
      <c r="F32" s="34"/>
      <c r="G32" s="34">
        <f t="shared" si="4"/>
        <v>0</v>
      </c>
    </row>
    <row r="33" spans="1:7" x14ac:dyDescent="0.6">
      <c r="A33" s="32" t="str">
        <f t="shared" si="5"/>
        <v>J5.3</v>
      </c>
      <c r="B33" s="33" t="s">
        <v>56</v>
      </c>
      <c r="C33" s="33" t="s">
        <v>53</v>
      </c>
      <c r="D33" s="33" t="s">
        <v>73</v>
      </c>
      <c r="E33" s="56">
        <v>747</v>
      </c>
      <c r="F33" s="34"/>
      <c r="G33" s="34">
        <f t="shared" si="4"/>
        <v>0</v>
      </c>
    </row>
    <row r="34" spans="1:7" x14ac:dyDescent="0.6">
      <c r="A34" s="32" t="str">
        <f t="shared" si="5"/>
        <v>J5.4</v>
      </c>
      <c r="B34" s="33" t="s">
        <v>50</v>
      </c>
      <c r="C34" s="33" t="s">
        <v>51</v>
      </c>
      <c r="D34" s="33" t="s">
        <v>73</v>
      </c>
      <c r="E34" s="56">
        <v>2163</v>
      </c>
      <c r="F34" s="34"/>
      <c r="G34" s="34">
        <f t="shared" si="4"/>
        <v>0</v>
      </c>
    </row>
    <row r="35" spans="1:7" x14ac:dyDescent="0.6">
      <c r="A35" s="40"/>
      <c r="B35" s="41"/>
      <c r="C35" s="41"/>
      <c r="D35" s="41"/>
      <c r="E35" s="41"/>
      <c r="F35" s="42"/>
      <c r="G35" s="42"/>
    </row>
    <row r="36" spans="1:7" x14ac:dyDescent="0.6">
      <c r="A36" s="43"/>
      <c r="B36" s="44"/>
      <c r="C36" s="44"/>
      <c r="D36" s="44"/>
      <c r="E36" s="44"/>
      <c r="F36" s="45" t="s">
        <v>88</v>
      </c>
      <c r="G36" s="46">
        <f>SUM(G13:G34)</f>
        <v>0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7E1F5-FCC0-44EC-AA3C-73E59A4DC563}">
  <sheetPr codeName="Sheet31">
    <tabColor theme="2"/>
  </sheetPr>
  <dimension ref="A1:U29"/>
  <sheetViews>
    <sheetView workbookViewId="0">
      <selection activeCell="L38" sqref="L38"/>
    </sheetView>
  </sheetViews>
  <sheetFormatPr defaultColWidth="9.23046875" defaultRowHeight="14.75" x14ac:dyDescent="0.75"/>
  <cols>
    <col min="1" max="1" width="21.69140625" style="17" customWidth="1"/>
    <col min="2" max="9" width="9.07421875" style="17" customWidth="1"/>
    <col min="10" max="10" width="47.23046875" style="17" customWidth="1"/>
    <col min="11" max="11" width="5.69140625" style="17" customWidth="1"/>
    <col min="12" max="15" width="6.8046875" style="17" customWidth="1"/>
    <col min="16" max="16" width="10.4609375" style="17" customWidth="1"/>
    <col min="17" max="16384" width="9.23046875" style="17"/>
  </cols>
  <sheetData>
    <row r="1" spans="1:21" customFormat="1" ht="24.25" x14ac:dyDescent="0.6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customFormat="1" ht="10" customHeight="1" x14ac:dyDescent="0.6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1" x14ac:dyDescent="0.75">
      <c r="A3" s="15" t="s">
        <v>1</v>
      </c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21" x14ac:dyDescent="0.75">
      <c r="A4" s="15" t="s">
        <v>3</v>
      </c>
      <c r="B4" s="16" t="s">
        <v>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21" x14ac:dyDescent="0.75">
      <c r="A5" s="15" t="s">
        <v>5</v>
      </c>
      <c r="B5" s="16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21" x14ac:dyDescent="0.75">
      <c r="A6" s="15" t="s">
        <v>7</v>
      </c>
      <c r="B6" s="16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/>
      <c r="S6"/>
      <c r="T6"/>
      <c r="U6"/>
    </row>
    <row r="7" spans="1:21" ht="10" customHeight="1" x14ac:dyDescent="0.7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R7"/>
      <c r="S7"/>
      <c r="T7"/>
      <c r="U7"/>
    </row>
    <row r="8" spans="1:21" ht="20" x14ac:dyDescent="0.75">
      <c r="A8" s="20" t="s">
        <v>35</v>
      </c>
      <c r="B8" s="20" t="s">
        <v>36</v>
      </c>
      <c r="C8" s="20" t="s">
        <v>37</v>
      </c>
      <c r="D8" s="20" t="s">
        <v>38</v>
      </c>
      <c r="E8" s="20" t="s">
        <v>39</v>
      </c>
      <c r="F8" s="20" t="s">
        <v>40</v>
      </c>
      <c r="G8" s="20" t="s">
        <v>41</v>
      </c>
      <c r="H8" s="20" t="s">
        <v>42</v>
      </c>
      <c r="I8" s="20" t="s">
        <v>43</v>
      </c>
      <c r="J8" s="20" t="s">
        <v>44</v>
      </c>
      <c r="K8" s="20" t="s">
        <v>45</v>
      </c>
      <c r="L8" s="20" t="s">
        <v>46</v>
      </c>
      <c r="M8" s="20" t="s">
        <v>47</v>
      </c>
      <c r="N8" s="20" t="s">
        <v>48</v>
      </c>
      <c r="O8" s="20" t="s">
        <v>49</v>
      </c>
      <c r="R8"/>
      <c r="S8"/>
      <c r="T8"/>
      <c r="U8"/>
    </row>
    <row r="9" spans="1:21" x14ac:dyDescent="0.75">
      <c r="A9" s="22" t="s">
        <v>31</v>
      </c>
      <c r="B9" s="22">
        <v>493</v>
      </c>
      <c r="C9" s="22">
        <v>296</v>
      </c>
      <c r="D9" s="22">
        <v>10</v>
      </c>
      <c r="E9" s="22">
        <v>37</v>
      </c>
      <c r="F9" s="22">
        <v>150.133927</v>
      </c>
      <c r="G9" s="22">
        <v>-24.675903000000002</v>
      </c>
      <c r="H9" s="22">
        <v>150.13419300000001</v>
      </c>
      <c r="I9" s="22">
        <v>-24.675913000000001</v>
      </c>
      <c r="J9" s="22" t="s">
        <v>54</v>
      </c>
      <c r="K9" s="22" t="s">
        <v>51</v>
      </c>
      <c r="L9" s="22">
        <v>27</v>
      </c>
      <c r="M9" s="22"/>
      <c r="N9" s="22"/>
      <c r="O9" s="22">
        <v>27</v>
      </c>
    </row>
    <row r="10" spans="1:21" x14ac:dyDescent="0.75">
      <c r="A10" s="22" t="s">
        <v>31</v>
      </c>
      <c r="B10" s="22">
        <v>493</v>
      </c>
      <c r="C10" s="22">
        <v>297</v>
      </c>
      <c r="D10" s="22">
        <v>37</v>
      </c>
      <c r="E10" s="22">
        <v>361</v>
      </c>
      <c r="F10" s="22">
        <v>150.13419300000001</v>
      </c>
      <c r="G10" s="22">
        <v>-24.675913000000001</v>
      </c>
      <c r="H10" s="22">
        <v>150.13734400000001</v>
      </c>
      <c r="I10" s="22">
        <v>-24.676447</v>
      </c>
      <c r="J10" s="22" t="s">
        <v>50</v>
      </c>
      <c r="K10" s="22" t="s">
        <v>51</v>
      </c>
      <c r="L10" s="22">
        <v>324</v>
      </c>
      <c r="M10" s="22"/>
      <c r="N10" s="22"/>
      <c r="O10" s="22">
        <v>324</v>
      </c>
    </row>
    <row r="11" spans="1:21" x14ac:dyDescent="0.75">
      <c r="A11" s="22" t="s">
        <v>31</v>
      </c>
      <c r="B11" s="22">
        <v>493</v>
      </c>
      <c r="C11" s="22">
        <v>298</v>
      </c>
      <c r="D11" s="22">
        <v>361</v>
      </c>
      <c r="E11" s="22">
        <v>878</v>
      </c>
      <c r="F11" s="22">
        <v>150.13734400000001</v>
      </c>
      <c r="G11" s="22">
        <v>-24.676447</v>
      </c>
      <c r="H11" s="22">
        <v>150.14228600000001</v>
      </c>
      <c r="I11" s="22">
        <v>-24.677554000000001</v>
      </c>
      <c r="J11" s="22" t="s">
        <v>52</v>
      </c>
      <c r="K11" s="22" t="s">
        <v>53</v>
      </c>
      <c r="L11" s="22">
        <v>517</v>
      </c>
      <c r="M11" s="22">
        <v>6</v>
      </c>
      <c r="N11" s="22">
        <v>0.05</v>
      </c>
      <c r="O11" s="22">
        <v>155.1</v>
      </c>
    </row>
    <row r="12" spans="1:21" x14ac:dyDescent="0.75">
      <c r="A12" s="22" t="s">
        <v>31</v>
      </c>
      <c r="B12" s="22">
        <v>493</v>
      </c>
      <c r="C12" s="22">
        <v>299</v>
      </c>
      <c r="D12" s="22">
        <v>878</v>
      </c>
      <c r="E12" s="22">
        <v>1377</v>
      </c>
      <c r="F12" s="22">
        <v>150.14228600000001</v>
      </c>
      <c r="G12" s="22">
        <v>-24.677554000000001</v>
      </c>
      <c r="H12" s="22">
        <v>150.14608200000001</v>
      </c>
      <c r="I12" s="22">
        <v>-24.680420000000002</v>
      </c>
      <c r="J12" s="22" t="s">
        <v>52</v>
      </c>
      <c r="K12" s="22" t="s">
        <v>53</v>
      </c>
      <c r="L12" s="22">
        <v>499</v>
      </c>
      <c r="M12" s="22">
        <v>6</v>
      </c>
      <c r="N12" s="22">
        <v>0.05</v>
      </c>
      <c r="O12" s="22">
        <v>149.69999999999999</v>
      </c>
    </row>
    <row r="13" spans="1:21" x14ac:dyDescent="0.75">
      <c r="A13" s="22" t="s">
        <v>31</v>
      </c>
      <c r="B13" s="22">
        <v>493</v>
      </c>
      <c r="C13" s="22">
        <v>300</v>
      </c>
      <c r="D13" s="22">
        <v>1377</v>
      </c>
      <c r="E13" s="22">
        <v>1940</v>
      </c>
      <c r="F13" s="22">
        <v>150.14608200000001</v>
      </c>
      <c r="G13" s="22">
        <v>-24.680420000000002</v>
      </c>
      <c r="H13" s="22">
        <v>150.15149099999999</v>
      </c>
      <c r="I13" s="22">
        <v>-24.681598999999999</v>
      </c>
      <c r="J13" s="22" t="s">
        <v>50</v>
      </c>
      <c r="K13" s="22" t="s">
        <v>51</v>
      </c>
      <c r="L13" s="22">
        <v>563</v>
      </c>
      <c r="M13" s="22"/>
      <c r="N13" s="22"/>
      <c r="O13" s="22">
        <v>563</v>
      </c>
    </row>
    <row r="14" spans="1:21" x14ac:dyDescent="0.75">
      <c r="A14" s="22" t="s">
        <v>31</v>
      </c>
      <c r="B14" s="22">
        <v>493</v>
      </c>
      <c r="C14" s="22">
        <v>301</v>
      </c>
      <c r="D14" s="22">
        <v>1940</v>
      </c>
      <c r="E14" s="22">
        <v>2294</v>
      </c>
      <c r="F14" s="22">
        <v>150.15149099999999</v>
      </c>
      <c r="G14" s="22">
        <v>-24.681598999999999</v>
      </c>
      <c r="H14" s="22">
        <v>150.15490299999999</v>
      </c>
      <c r="I14" s="22">
        <v>-24.682321999999999</v>
      </c>
      <c r="J14" s="22" t="s">
        <v>52</v>
      </c>
      <c r="K14" s="22" t="s">
        <v>53</v>
      </c>
      <c r="L14" s="22">
        <v>354</v>
      </c>
      <c r="M14" s="22">
        <v>6</v>
      </c>
      <c r="N14" s="22">
        <v>0.05</v>
      </c>
      <c r="O14" s="22">
        <v>106.2</v>
      </c>
    </row>
    <row r="15" spans="1:21" x14ac:dyDescent="0.75">
      <c r="A15" s="22" t="s">
        <v>31</v>
      </c>
      <c r="B15" s="22">
        <v>493</v>
      </c>
      <c r="C15" s="22">
        <v>302</v>
      </c>
      <c r="D15" s="22">
        <v>2294</v>
      </c>
      <c r="E15" s="22">
        <v>3023</v>
      </c>
      <c r="F15" s="22">
        <v>150.15490299999999</v>
      </c>
      <c r="G15" s="22">
        <v>-24.682321999999999</v>
      </c>
      <c r="H15" s="22">
        <v>150.16204500000001</v>
      </c>
      <c r="I15" s="22">
        <v>-24.682388</v>
      </c>
      <c r="J15" s="22" t="s">
        <v>52</v>
      </c>
      <c r="K15" s="22" t="s">
        <v>53</v>
      </c>
      <c r="L15" s="22">
        <v>729</v>
      </c>
      <c r="M15" s="22">
        <v>6</v>
      </c>
      <c r="N15" s="22">
        <v>0.05</v>
      </c>
      <c r="O15" s="22">
        <v>218.7</v>
      </c>
    </row>
    <row r="16" spans="1:21" x14ac:dyDescent="0.75">
      <c r="A16" s="22" t="s">
        <v>31</v>
      </c>
      <c r="B16" s="22">
        <v>493</v>
      </c>
      <c r="C16" s="22">
        <v>303</v>
      </c>
      <c r="D16" s="22">
        <v>3023</v>
      </c>
      <c r="E16" s="22">
        <v>3479</v>
      </c>
      <c r="F16" s="22">
        <v>150.16204500000001</v>
      </c>
      <c r="G16" s="22">
        <v>-24.682388</v>
      </c>
      <c r="H16" s="22">
        <v>150.16650100000001</v>
      </c>
      <c r="I16" s="22">
        <v>-24.682877999999999</v>
      </c>
      <c r="J16" s="22" t="s">
        <v>52</v>
      </c>
      <c r="K16" s="22" t="s">
        <v>53</v>
      </c>
      <c r="L16" s="22">
        <v>456</v>
      </c>
      <c r="M16" s="22">
        <v>6</v>
      </c>
      <c r="N16" s="22">
        <v>0.05</v>
      </c>
      <c r="O16" s="22">
        <v>136.80000000000001</v>
      </c>
    </row>
    <row r="17" spans="1:15" x14ac:dyDescent="0.75">
      <c r="A17" s="22" t="s">
        <v>31</v>
      </c>
      <c r="B17" s="22">
        <v>493</v>
      </c>
      <c r="C17" s="22">
        <v>304</v>
      </c>
      <c r="D17" s="22">
        <v>3479</v>
      </c>
      <c r="E17" s="22">
        <v>3981</v>
      </c>
      <c r="F17" s="22">
        <v>150.16650100000001</v>
      </c>
      <c r="G17" s="22">
        <v>-24.682877999999999</v>
      </c>
      <c r="H17" s="22">
        <v>150.17137399999999</v>
      </c>
      <c r="I17" s="22">
        <v>-24.683675999999998</v>
      </c>
      <c r="J17" s="22" t="s">
        <v>50</v>
      </c>
      <c r="K17" s="22" t="s">
        <v>51</v>
      </c>
      <c r="L17" s="22">
        <v>502</v>
      </c>
      <c r="M17" s="22"/>
      <c r="N17" s="22"/>
      <c r="O17" s="22">
        <v>502</v>
      </c>
    </row>
    <row r="18" spans="1:15" x14ac:dyDescent="0.75">
      <c r="A18" s="22" t="s">
        <v>31</v>
      </c>
      <c r="B18" s="22">
        <v>493</v>
      </c>
      <c r="C18" s="22">
        <v>305</v>
      </c>
      <c r="D18" s="22">
        <v>3981</v>
      </c>
      <c r="E18" s="22">
        <v>4685</v>
      </c>
      <c r="F18" s="22">
        <v>150.17137399999999</v>
      </c>
      <c r="G18" s="22">
        <v>-24.683675999999998</v>
      </c>
      <c r="H18" s="22">
        <v>150.178246</v>
      </c>
      <c r="I18" s="22">
        <v>-24.683139000000001</v>
      </c>
      <c r="J18" s="22" t="s">
        <v>52</v>
      </c>
      <c r="K18" s="22" t="s">
        <v>53</v>
      </c>
      <c r="L18" s="22">
        <v>704</v>
      </c>
      <c r="M18" s="22">
        <v>6</v>
      </c>
      <c r="N18" s="22">
        <v>0.05</v>
      </c>
      <c r="O18" s="22">
        <v>211.2</v>
      </c>
    </row>
    <row r="19" spans="1:15" x14ac:dyDescent="0.75">
      <c r="A19" s="22" t="s">
        <v>31</v>
      </c>
      <c r="B19" s="22">
        <v>493</v>
      </c>
      <c r="C19" s="22">
        <v>306</v>
      </c>
      <c r="D19" s="22">
        <v>4685</v>
      </c>
      <c r="E19" s="22">
        <v>5235</v>
      </c>
      <c r="F19" s="22">
        <v>150.178246</v>
      </c>
      <c r="G19" s="22">
        <v>-24.683139000000001</v>
      </c>
      <c r="H19" s="22">
        <v>150.18291600000001</v>
      </c>
      <c r="I19" s="22">
        <v>-24.684011999999999</v>
      </c>
      <c r="J19" s="22" t="s">
        <v>52</v>
      </c>
      <c r="K19" s="22" t="s">
        <v>53</v>
      </c>
      <c r="L19" s="22">
        <v>550</v>
      </c>
      <c r="M19" s="22">
        <v>6</v>
      </c>
      <c r="N19" s="22">
        <v>0.05</v>
      </c>
      <c r="O19" s="22">
        <v>165</v>
      </c>
    </row>
    <row r="20" spans="1:15" x14ac:dyDescent="0.75">
      <c r="A20" s="22" t="s">
        <v>31</v>
      </c>
      <c r="B20" s="22">
        <v>493</v>
      </c>
      <c r="C20" s="22">
        <v>307</v>
      </c>
      <c r="D20" s="22">
        <v>5235</v>
      </c>
      <c r="E20" s="22">
        <v>5728</v>
      </c>
      <c r="F20" s="22">
        <v>150.18291600000001</v>
      </c>
      <c r="G20" s="22">
        <v>-24.684011999999999</v>
      </c>
      <c r="H20" s="22">
        <v>150.18749399999999</v>
      </c>
      <c r="I20" s="22">
        <v>-24.685506</v>
      </c>
      <c r="J20" s="22" t="s">
        <v>54</v>
      </c>
      <c r="K20" s="22" t="s">
        <v>51</v>
      </c>
      <c r="L20" s="22">
        <v>493</v>
      </c>
      <c r="M20" s="22"/>
      <c r="N20" s="22"/>
      <c r="O20" s="22">
        <v>493</v>
      </c>
    </row>
    <row r="21" spans="1:15" x14ac:dyDescent="0.75">
      <c r="A21" s="22" t="s">
        <v>31</v>
      </c>
      <c r="B21" s="22">
        <v>493</v>
      </c>
      <c r="C21" s="22">
        <v>308</v>
      </c>
      <c r="D21" s="22">
        <v>5728</v>
      </c>
      <c r="E21" s="22">
        <v>6020</v>
      </c>
      <c r="F21" s="22">
        <v>150.18749399999999</v>
      </c>
      <c r="G21" s="22">
        <v>-24.685506</v>
      </c>
      <c r="H21" s="22">
        <v>150.18997999999999</v>
      </c>
      <c r="I21" s="22">
        <v>-24.686848999999999</v>
      </c>
      <c r="J21" s="22" t="s">
        <v>54</v>
      </c>
      <c r="K21" s="22" t="s">
        <v>51</v>
      </c>
      <c r="L21" s="22">
        <v>292</v>
      </c>
      <c r="M21" s="22"/>
      <c r="N21" s="22"/>
      <c r="O21" s="22">
        <v>292</v>
      </c>
    </row>
    <row r="22" spans="1:15" x14ac:dyDescent="0.75">
      <c r="A22" s="22" t="s">
        <v>31</v>
      </c>
      <c r="B22" s="22">
        <v>493</v>
      </c>
      <c r="C22" s="22">
        <v>309</v>
      </c>
      <c r="D22" s="22">
        <v>6020</v>
      </c>
      <c r="E22" s="22">
        <v>6403</v>
      </c>
      <c r="F22" s="22">
        <v>150.18997999999999</v>
      </c>
      <c r="G22" s="22">
        <v>-24.686848999999999</v>
      </c>
      <c r="H22" s="22">
        <v>150.19364999999999</v>
      </c>
      <c r="I22" s="22">
        <v>-24.686962000000001</v>
      </c>
      <c r="J22" s="22" t="s">
        <v>50</v>
      </c>
      <c r="K22" s="22" t="s">
        <v>51</v>
      </c>
      <c r="L22" s="22">
        <v>383</v>
      </c>
      <c r="M22" s="22"/>
      <c r="N22" s="22"/>
      <c r="O22" s="22">
        <v>383</v>
      </c>
    </row>
    <row r="23" spans="1:15" x14ac:dyDescent="0.75">
      <c r="A23" s="22" t="s">
        <v>31</v>
      </c>
      <c r="B23" s="22">
        <v>493</v>
      </c>
      <c r="C23" s="22">
        <v>310</v>
      </c>
      <c r="D23" s="22">
        <v>6403</v>
      </c>
      <c r="E23" s="22">
        <v>7113</v>
      </c>
      <c r="F23" s="22">
        <v>150.19364999999999</v>
      </c>
      <c r="G23" s="22">
        <v>-24.686962000000001</v>
      </c>
      <c r="H23" s="22">
        <v>150.20047600000001</v>
      </c>
      <c r="I23" s="22">
        <v>-24.687258</v>
      </c>
      <c r="J23" s="22" t="s">
        <v>52</v>
      </c>
      <c r="K23" s="22" t="s">
        <v>53</v>
      </c>
      <c r="L23" s="22">
        <v>710</v>
      </c>
      <c r="M23" s="22">
        <v>6</v>
      </c>
      <c r="N23" s="22">
        <v>0.05</v>
      </c>
      <c r="O23" s="22">
        <v>213</v>
      </c>
    </row>
    <row r="24" spans="1:15" x14ac:dyDescent="0.75">
      <c r="A24" s="22" t="s">
        <v>31</v>
      </c>
      <c r="B24" s="22">
        <v>493</v>
      </c>
      <c r="C24" s="22">
        <v>311</v>
      </c>
      <c r="D24" s="22">
        <v>7113</v>
      </c>
      <c r="E24" s="22">
        <v>7535</v>
      </c>
      <c r="F24" s="22">
        <v>150.20047600000001</v>
      </c>
      <c r="G24" s="22">
        <v>-24.687258</v>
      </c>
      <c r="H24" s="22">
        <v>150.20428999999999</v>
      </c>
      <c r="I24" s="22">
        <v>-24.688808999999999</v>
      </c>
      <c r="J24" s="22" t="s">
        <v>52</v>
      </c>
      <c r="K24" s="22" t="s">
        <v>53</v>
      </c>
      <c r="L24" s="22">
        <v>422</v>
      </c>
      <c r="M24" s="22">
        <v>6</v>
      </c>
      <c r="N24" s="22">
        <v>0.05</v>
      </c>
      <c r="O24" s="22">
        <v>126.6</v>
      </c>
    </row>
    <row r="25" spans="1:15" x14ac:dyDescent="0.75">
      <c r="A25" s="22" t="s">
        <v>31</v>
      </c>
      <c r="B25" s="22">
        <v>493</v>
      </c>
      <c r="C25" s="22">
        <v>312</v>
      </c>
      <c r="D25" s="22">
        <v>7535</v>
      </c>
      <c r="E25" s="22">
        <v>8328</v>
      </c>
      <c r="F25" s="22">
        <v>150.20428999999999</v>
      </c>
      <c r="G25" s="22">
        <v>-24.688808999999999</v>
      </c>
      <c r="H25" s="22">
        <v>150.21188599999999</v>
      </c>
      <c r="I25" s="22">
        <v>-24.690052000000001</v>
      </c>
      <c r="J25" s="22" t="s">
        <v>50</v>
      </c>
      <c r="K25" s="22" t="s">
        <v>51</v>
      </c>
      <c r="L25" s="22">
        <v>793</v>
      </c>
      <c r="M25" s="22"/>
      <c r="N25" s="22"/>
      <c r="O25" s="22">
        <v>793</v>
      </c>
    </row>
    <row r="26" spans="1:15" x14ac:dyDescent="0.75">
      <c r="A26" s="22" t="s">
        <v>31</v>
      </c>
      <c r="B26" s="22">
        <v>493</v>
      </c>
      <c r="C26" s="22">
        <v>313</v>
      </c>
      <c r="D26" s="22">
        <v>8328</v>
      </c>
      <c r="E26" s="22">
        <v>8526</v>
      </c>
      <c r="F26" s="22">
        <v>150.21188599999999</v>
      </c>
      <c r="G26" s="22">
        <v>-24.690052000000001</v>
      </c>
      <c r="H26" s="22">
        <v>150.21376900000001</v>
      </c>
      <c r="I26" s="22">
        <v>-24.690543000000002</v>
      </c>
      <c r="J26" s="22" t="s">
        <v>52</v>
      </c>
      <c r="K26" s="22" t="s">
        <v>53</v>
      </c>
      <c r="L26" s="22">
        <v>198</v>
      </c>
      <c r="M26" s="22">
        <v>6</v>
      </c>
      <c r="N26" s="22">
        <v>0.05</v>
      </c>
      <c r="O26" s="22">
        <v>59.4</v>
      </c>
    </row>
    <row r="27" spans="1:15" x14ac:dyDescent="0.75">
      <c r="A27" s="22" t="s">
        <v>31</v>
      </c>
      <c r="B27" s="22">
        <v>493</v>
      </c>
      <c r="C27" s="22">
        <v>314</v>
      </c>
      <c r="D27" s="22">
        <v>8526</v>
      </c>
      <c r="E27" s="22">
        <v>9284</v>
      </c>
      <c r="F27" s="22">
        <v>150.21376900000001</v>
      </c>
      <c r="G27" s="22">
        <v>-24.690543000000002</v>
      </c>
      <c r="H27" s="22">
        <v>150.22068200000001</v>
      </c>
      <c r="I27" s="22">
        <v>-24.693110999999998</v>
      </c>
      <c r="J27" s="22" t="s">
        <v>52</v>
      </c>
      <c r="K27" s="22" t="s">
        <v>53</v>
      </c>
      <c r="L27" s="22">
        <v>758</v>
      </c>
      <c r="M27" s="22">
        <v>6</v>
      </c>
      <c r="N27" s="22">
        <v>0.05</v>
      </c>
      <c r="O27" s="22">
        <v>227.4</v>
      </c>
    </row>
    <row r="28" spans="1:15" x14ac:dyDescent="0.75">
      <c r="A28" s="22" t="s">
        <v>31</v>
      </c>
      <c r="B28" s="22">
        <v>493</v>
      </c>
      <c r="C28" s="22">
        <v>315</v>
      </c>
      <c r="D28" s="22">
        <v>9284</v>
      </c>
      <c r="E28" s="22">
        <v>9844</v>
      </c>
      <c r="F28" s="22">
        <v>150.22068200000001</v>
      </c>
      <c r="G28" s="22">
        <v>-24.693110999999998</v>
      </c>
      <c r="H28" s="22">
        <v>150.22622000000001</v>
      </c>
      <c r="I28" s="22">
        <v>-24.693006</v>
      </c>
      <c r="J28" s="22" t="s">
        <v>52</v>
      </c>
      <c r="K28" s="22" t="s">
        <v>53</v>
      </c>
      <c r="L28" s="22">
        <v>560</v>
      </c>
      <c r="M28" s="22">
        <v>6</v>
      </c>
      <c r="N28" s="22">
        <v>0.05</v>
      </c>
      <c r="O28" s="22">
        <v>168</v>
      </c>
    </row>
    <row r="29" spans="1:15" x14ac:dyDescent="0.75">
      <c r="A29" s="22" t="s">
        <v>31</v>
      </c>
      <c r="B29" s="22">
        <v>493</v>
      </c>
      <c r="C29" s="22">
        <v>316</v>
      </c>
      <c r="D29" s="22">
        <v>9844</v>
      </c>
      <c r="E29" s="22">
        <v>10055</v>
      </c>
      <c r="F29" s="22">
        <v>150.22622000000001</v>
      </c>
      <c r="G29" s="22">
        <v>-24.693006</v>
      </c>
      <c r="H29" s="22">
        <v>150.22824600000001</v>
      </c>
      <c r="I29" s="22">
        <v>-24.693334</v>
      </c>
      <c r="J29" s="22" t="s">
        <v>52</v>
      </c>
      <c r="K29" s="22" t="s">
        <v>53</v>
      </c>
      <c r="L29" s="22">
        <v>211</v>
      </c>
      <c r="M29" s="22">
        <v>6</v>
      </c>
      <c r="N29" s="22">
        <v>0.05</v>
      </c>
      <c r="O29" s="22">
        <v>63.3</v>
      </c>
    </row>
  </sheetData>
  <pageMargins left="0.39370078740157499" right="0.39370078740157499" top="0.39370078740157499" bottom="0.39370078740157499" header="0.39370078740157499" footer="0.39370078740157499"/>
  <pageSetup paperSize="8" orientation="landscape" horizontalDpi="300" verticalDpi="300"/>
  <headerFooter alignWithMargins="0">
    <oddHeader>&amp;C&amp;"Calibri"&amp;14&amp;K000000 OFFICIAL&amp;1#_x000D_</oddHead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4E8B-3EAF-4592-8800-5C408FD35862}">
  <sheetPr codeName="Sheet19">
    <tabColor theme="2"/>
  </sheetPr>
  <dimension ref="A1:P35"/>
  <sheetViews>
    <sheetView workbookViewId="0">
      <selection activeCell="B48" sqref="B48"/>
    </sheetView>
  </sheetViews>
  <sheetFormatPr defaultRowHeight="14" x14ac:dyDescent="0.6"/>
  <cols>
    <col min="1" max="1" width="21.07421875" customWidth="1"/>
    <col min="2" max="2" width="89.4609375" customWidth="1"/>
    <col min="3" max="4" width="12.23046875" customWidth="1"/>
    <col min="5" max="5" width="10.69140625" customWidth="1"/>
    <col min="6" max="7" width="18.69140625" customWidth="1"/>
  </cols>
  <sheetData>
    <row r="1" spans="1:7" ht="24.25" x14ac:dyDescent="0.6">
      <c r="A1" s="1"/>
      <c r="B1" s="2"/>
      <c r="C1" s="2"/>
      <c r="D1" s="2"/>
      <c r="E1" s="2"/>
      <c r="F1" s="2"/>
      <c r="G1" s="2"/>
    </row>
    <row r="2" spans="1:7" ht="10" customHeight="1" x14ac:dyDescent="0.6">
      <c r="A2" s="1"/>
      <c r="B2" s="2"/>
      <c r="C2" s="2"/>
      <c r="D2" s="2"/>
      <c r="E2" s="2"/>
      <c r="F2" s="2"/>
      <c r="G2" s="2"/>
    </row>
    <row r="3" spans="1:7" x14ac:dyDescent="0.6">
      <c r="A3" s="23" t="s">
        <v>1</v>
      </c>
      <c r="B3" s="24" t="s">
        <v>2</v>
      </c>
      <c r="C3" s="2"/>
      <c r="D3" s="2"/>
      <c r="E3" s="2"/>
      <c r="F3" s="2"/>
      <c r="G3" s="2"/>
    </row>
    <row r="4" spans="1:7" x14ac:dyDescent="0.6">
      <c r="A4" s="23" t="s">
        <v>3</v>
      </c>
      <c r="B4" s="24" t="s">
        <v>4</v>
      </c>
      <c r="C4" s="2"/>
      <c r="D4" s="2"/>
      <c r="E4" s="2"/>
      <c r="F4" s="2"/>
      <c r="G4" s="2"/>
    </row>
    <row r="5" spans="1:7" x14ac:dyDescent="0.6">
      <c r="A5" s="23" t="s">
        <v>5</v>
      </c>
      <c r="B5" s="24" t="s">
        <v>6</v>
      </c>
      <c r="C5" s="2"/>
      <c r="D5" s="2"/>
      <c r="E5" s="2"/>
      <c r="F5" s="2"/>
      <c r="G5" s="2"/>
    </row>
    <row r="6" spans="1:7" x14ac:dyDescent="0.6">
      <c r="A6" s="23" t="s">
        <v>7</v>
      </c>
      <c r="B6" s="24" t="s">
        <v>8</v>
      </c>
      <c r="C6" s="2"/>
      <c r="D6" s="2"/>
      <c r="E6" s="2"/>
      <c r="F6" s="2"/>
      <c r="G6" s="2"/>
    </row>
    <row r="7" spans="1:7" x14ac:dyDescent="0.6">
      <c r="A7" s="23" t="s">
        <v>60</v>
      </c>
      <c r="B7" s="25">
        <v>493</v>
      </c>
      <c r="C7" s="2"/>
      <c r="D7" s="2"/>
      <c r="E7" s="2"/>
      <c r="F7" s="2"/>
      <c r="G7" s="2"/>
    </row>
    <row r="8" spans="1:7" x14ac:dyDescent="0.6">
      <c r="A8" s="23" t="s">
        <v>61</v>
      </c>
      <c r="B8" s="25" t="s">
        <v>31</v>
      </c>
      <c r="C8" s="2"/>
      <c r="D8" s="2"/>
      <c r="E8" s="2"/>
      <c r="F8" s="2"/>
      <c r="G8" s="2"/>
    </row>
    <row r="9" spans="1:7" x14ac:dyDescent="0.6">
      <c r="A9" s="23" t="s">
        <v>62</v>
      </c>
      <c r="B9" s="24" t="s">
        <v>103</v>
      </c>
      <c r="C9" s="2"/>
      <c r="D9" s="2"/>
      <c r="E9" s="2"/>
      <c r="F9" s="2"/>
      <c r="G9" s="2"/>
    </row>
    <row r="10" spans="1:7" ht="10" customHeight="1" x14ac:dyDescent="0.6">
      <c r="A10" s="2"/>
      <c r="B10" s="2"/>
      <c r="C10" s="2"/>
      <c r="D10" s="2"/>
      <c r="E10" s="2"/>
      <c r="F10" s="2"/>
      <c r="G10" s="2"/>
    </row>
    <row r="11" spans="1:7" x14ac:dyDescent="0.6">
      <c r="A11" s="26" t="s">
        <v>64</v>
      </c>
      <c r="B11" s="26" t="s">
        <v>65</v>
      </c>
      <c r="C11" s="27" t="s">
        <v>66</v>
      </c>
      <c r="D11" s="27" t="s">
        <v>106</v>
      </c>
      <c r="E11" s="27" t="s">
        <v>49</v>
      </c>
      <c r="F11" s="27" t="s">
        <v>67</v>
      </c>
      <c r="G11" s="27" t="s">
        <v>68</v>
      </c>
    </row>
    <row r="12" spans="1:7" x14ac:dyDescent="0.6">
      <c r="A12" s="28" t="s">
        <v>104</v>
      </c>
      <c r="B12" s="29" t="s">
        <v>70</v>
      </c>
      <c r="C12" s="30"/>
      <c r="D12" s="30"/>
      <c r="E12" s="30"/>
      <c r="F12" s="30"/>
      <c r="G12" s="31" t="s">
        <v>71</v>
      </c>
    </row>
    <row r="13" spans="1:7" x14ac:dyDescent="0.6">
      <c r="A13" s="32" t="str">
        <f>$A$12&amp;"."&amp;ROW()-ROW($A$12)</f>
        <v>K1.1</v>
      </c>
      <c r="B13" s="33" t="s">
        <v>72</v>
      </c>
      <c r="C13" s="33"/>
      <c r="D13" s="33" t="s">
        <v>73</v>
      </c>
      <c r="E13" s="33">
        <v>1</v>
      </c>
      <c r="F13" s="34"/>
      <c r="G13" s="34">
        <f t="shared" ref="G13:G14" si="0">E13*F13</f>
        <v>0</v>
      </c>
    </row>
    <row r="14" spans="1:7" x14ac:dyDescent="0.6">
      <c r="A14" s="32" t="str">
        <f>$A$12&amp;"."&amp;ROW()-ROW($A$12)</f>
        <v>K1.2</v>
      </c>
      <c r="B14" s="33" t="s">
        <v>74</v>
      </c>
      <c r="C14" s="33"/>
      <c r="D14" s="33" t="s">
        <v>73</v>
      </c>
      <c r="E14" s="33">
        <v>1</v>
      </c>
      <c r="F14" s="34"/>
      <c r="G14" s="34">
        <f t="shared" si="0"/>
        <v>0</v>
      </c>
    </row>
    <row r="15" spans="1:7" x14ac:dyDescent="0.6">
      <c r="A15" s="32"/>
      <c r="B15" s="33"/>
      <c r="C15" s="33"/>
      <c r="D15" s="33"/>
      <c r="E15" s="33"/>
      <c r="F15" s="34"/>
      <c r="G15" s="34" t="s">
        <v>71</v>
      </c>
    </row>
    <row r="16" spans="1:7" x14ac:dyDescent="0.6">
      <c r="A16" s="35" t="str">
        <f>LEFT(A12,LEN(A12)-1)&amp;"2"</f>
        <v>K2</v>
      </c>
      <c r="B16" s="36" t="s">
        <v>75</v>
      </c>
      <c r="C16" s="37"/>
      <c r="D16" s="37"/>
      <c r="E16" s="37"/>
      <c r="F16" s="38"/>
      <c r="G16" s="38" t="s">
        <v>71</v>
      </c>
    </row>
    <row r="17" spans="1:16" x14ac:dyDescent="0.6">
      <c r="A17" s="32" t="str">
        <f>$A$16&amp;"."&amp;ROW()-ROW($A$16)</f>
        <v>K2.1</v>
      </c>
      <c r="B17" s="33" t="s">
        <v>76</v>
      </c>
      <c r="C17" s="33"/>
      <c r="D17" s="33" t="s">
        <v>73</v>
      </c>
      <c r="E17" s="33">
        <v>1</v>
      </c>
      <c r="F17" s="34"/>
      <c r="G17" s="34">
        <f t="shared" ref="G17:G18" si="1">E17*F17</f>
        <v>0</v>
      </c>
    </row>
    <row r="18" spans="1:16" x14ac:dyDescent="0.6">
      <c r="A18" s="32" t="str">
        <f>$A$16&amp;"."&amp;ROW()-ROW($A$16)</f>
        <v>K2.2</v>
      </c>
      <c r="B18" s="33" t="s">
        <v>77</v>
      </c>
      <c r="C18" s="33"/>
      <c r="D18" s="33" t="s">
        <v>73</v>
      </c>
      <c r="E18" s="33">
        <v>1</v>
      </c>
      <c r="F18" s="34"/>
      <c r="G18" s="34">
        <f t="shared" si="1"/>
        <v>0</v>
      </c>
    </row>
    <row r="19" spans="1:16" x14ac:dyDescent="0.6">
      <c r="A19" s="32"/>
      <c r="B19" s="33"/>
      <c r="C19" s="33"/>
      <c r="D19" s="33"/>
      <c r="E19" s="33"/>
      <c r="F19" s="34"/>
      <c r="G19" s="34" t="s">
        <v>71</v>
      </c>
    </row>
    <row r="20" spans="1:16" x14ac:dyDescent="0.6">
      <c r="A20" s="35" t="str">
        <f>LEFT(A12,LEN(A12)-1)&amp;"3"</f>
        <v>K3</v>
      </c>
      <c r="B20" s="36" t="s">
        <v>78</v>
      </c>
      <c r="C20" s="37"/>
      <c r="D20" s="37"/>
      <c r="E20" s="37"/>
      <c r="F20" s="38"/>
      <c r="G20" s="38" t="s">
        <v>71</v>
      </c>
    </row>
    <row r="21" spans="1:16" x14ac:dyDescent="0.6">
      <c r="A21" s="32" t="str">
        <f>$A$20&amp;"."&amp;ROW()-ROW($A$20)</f>
        <v>K3.1</v>
      </c>
      <c r="B21" s="33" t="s">
        <v>79</v>
      </c>
      <c r="C21" s="33"/>
      <c r="D21" s="33" t="s">
        <v>73</v>
      </c>
      <c r="E21" s="33">
        <v>1</v>
      </c>
      <c r="F21" s="34"/>
      <c r="G21" s="34">
        <f>E21*F21</f>
        <v>0</v>
      </c>
    </row>
    <row r="22" spans="1:16" x14ac:dyDescent="0.6">
      <c r="A22" s="32"/>
      <c r="B22" s="33"/>
      <c r="C22" s="33"/>
      <c r="D22" s="33"/>
      <c r="E22" s="33"/>
      <c r="F22" s="34"/>
      <c r="G22" s="34" t="s">
        <v>71</v>
      </c>
    </row>
    <row r="23" spans="1:16" x14ac:dyDescent="0.6">
      <c r="A23" s="35" t="str">
        <f>LEFT(A12,LEN(A12)-1)&amp;"4"</f>
        <v>K4</v>
      </c>
      <c r="B23" s="36" t="s">
        <v>80</v>
      </c>
      <c r="C23" s="37"/>
      <c r="D23" s="37"/>
      <c r="E23" s="37"/>
      <c r="F23" s="38"/>
      <c r="G23" s="38" t="s">
        <v>71</v>
      </c>
      <c r="P23" s="39"/>
    </row>
    <row r="24" spans="1:16" x14ac:dyDescent="0.6">
      <c r="A24" s="32" t="str">
        <f>$A$23&amp;"."&amp;ROW()-ROW($A$23)</f>
        <v>K4.1</v>
      </c>
      <c r="B24" s="33" t="s">
        <v>81</v>
      </c>
      <c r="C24" s="33"/>
      <c r="D24" s="33" t="s">
        <v>73</v>
      </c>
      <c r="E24" s="33">
        <v>1</v>
      </c>
      <c r="F24" s="34"/>
      <c r="G24" s="34">
        <f t="shared" ref="G24:G28" si="2">E24*F24</f>
        <v>0</v>
      </c>
    </row>
    <row r="25" spans="1:16" x14ac:dyDescent="0.6">
      <c r="A25" s="32" t="str">
        <f t="shared" ref="A25:A28" si="3">$A$23&amp;"."&amp;ROW()-ROW($A$23)</f>
        <v>K4.2</v>
      </c>
      <c r="B25" s="33" t="s">
        <v>82</v>
      </c>
      <c r="C25" s="33"/>
      <c r="D25" s="33" t="s">
        <v>73</v>
      </c>
      <c r="E25" s="33">
        <v>1</v>
      </c>
      <c r="F25" s="34"/>
      <c r="G25" s="34">
        <f t="shared" si="2"/>
        <v>0</v>
      </c>
    </row>
    <row r="26" spans="1:16" x14ac:dyDescent="0.6">
      <c r="A26" s="32" t="str">
        <f t="shared" si="3"/>
        <v>K4.3</v>
      </c>
      <c r="B26" s="33" t="s">
        <v>83</v>
      </c>
      <c r="C26" s="33"/>
      <c r="D26" s="33" t="s">
        <v>73</v>
      </c>
      <c r="E26" s="33">
        <v>1</v>
      </c>
      <c r="F26" s="34"/>
      <c r="G26" s="34">
        <f t="shared" si="2"/>
        <v>0</v>
      </c>
    </row>
    <row r="27" spans="1:16" x14ac:dyDescent="0.6">
      <c r="A27" s="32" t="str">
        <f t="shared" si="3"/>
        <v>K4.4</v>
      </c>
      <c r="B27" s="33" t="s">
        <v>84</v>
      </c>
      <c r="C27" s="33"/>
      <c r="D27" s="33" t="s">
        <v>73</v>
      </c>
      <c r="E27" s="33">
        <v>1</v>
      </c>
      <c r="F27" s="34"/>
      <c r="G27" s="34">
        <f t="shared" si="2"/>
        <v>0</v>
      </c>
    </row>
    <row r="28" spans="1:16" x14ac:dyDescent="0.6">
      <c r="A28" s="32" t="str">
        <f t="shared" si="3"/>
        <v>K4.5</v>
      </c>
      <c r="B28" s="33" t="s">
        <v>85</v>
      </c>
      <c r="C28" s="33"/>
      <c r="D28" s="33" t="s">
        <v>86</v>
      </c>
      <c r="E28" s="33">
        <v>0</v>
      </c>
      <c r="F28" s="34"/>
      <c r="G28" s="34">
        <f t="shared" si="2"/>
        <v>0</v>
      </c>
    </row>
    <row r="29" spans="1:16" x14ac:dyDescent="0.6">
      <c r="A29" s="32"/>
      <c r="B29" s="33"/>
      <c r="C29" s="33"/>
      <c r="D29" s="33"/>
      <c r="E29" s="33"/>
      <c r="F29" s="34"/>
      <c r="G29" s="34"/>
    </row>
    <row r="30" spans="1:16" x14ac:dyDescent="0.6">
      <c r="A30" s="35" t="str">
        <f>LEFT(A12,LEN(A12)-1)&amp;"5"</f>
        <v>K5</v>
      </c>
      <c r="B30" s="36" t="s">
        <v>87</v>
      </c>
      <c r="C30" s="37"/>
      <c r="D30" s="37"/>
      <c r="E30" s="37"/>
      <c r="F30" s="38"/>
      <c r="G30" s="38"/>
    </row>
    <row r="31" spans="1:16" x14ac:dyDescent="0.6">
      <c r="A31" s="32" t="str">
        <f>$A$30&amp;"."&amp;ROW()-ROW($A$30)</f>
        <v>K5.1</v>
      </c>
      <c r="B31" s="33" t="s">
        <v>54</v>
      </c>
      <c r="C31" s="33" t="s">
        <v>51</v>
      </c>
      <c r="D31" s="33" t="s">
        <v>73</v>
      </c>
      <c r="E31" s="56">
        <v>812</v>
      </c>
      <c r="F31" s="34"/>
      <c r="G31" s="34">
        <f t="shared" ref="G31:G33" si="4">E31*F31</f>
        <v>0</v>
      </c>
    </row>
    <row r="32" spans="1:16" x14ac:dyDescent="0.6">
      <c r="A32" s="32" t="str">
        <f t="shared" ref="A32:A33" si="5">$A$30&amp;"."&amp;ROW()-ROW($A$30)</f>
        <v>K5.2</v>
      </c>
      <c r="B32" s="33" t="s">
        <v>52</v>
      </c>
      <c r="C32" s="33" t="s">
        <v>53</v>
      </c>
      <c r="D32" s="33" t="s">
        <v>73</v>
      </c>
      <c r="E32" s="56">
        <v>2000.4</v>
      </c>
      <c r="F32" s="34"/>
      <c r="G32" s="34">
        <f t="shared" si="4"/>
        <v>0</v>
      </c>
    </row>
    <row r="33" spans="1:7" x14ac:dyDescent="0.6">
      <c r="A33" s="32" t="str">
        <f t="shared" si="5"/>
        <v>K5.3</v>
      </c>
      <c r="B33" s="33" t="s">
        <v>50</v>
      </c>
      <c r="C33" s="33" t="s">
        <v>51</v>
      </c>
      <c r="D33" s="33" t="s">
        <v>73</v>
      </c>
      <c r="E33" s="56">
        <v>2565</v>
      </c>
      <c r="F33" s="34"/>
      <c r="G33" s="34">
        <f t="shared" si="4"/>
        <v>0</v>
      </c>
    </row>
    <row r="34" spans="1:7" x14ac:dyDescent="0.6">
      <c r="A34" s="40"/>
      <c r="B34" s="41"/>
      <c r="C34" s="41"/>
      <c r="D34" s="41"/>
      <c r="E34" s="41"/>
      <c r="F34" s="42"/>
      <c r="G34" s="42"/>
    </row>
    <row r="35" spans="1:7" x14ac:dyDescent="0.6">
      <c r="A35" s="43"/>
      <c r="B35" s="44"/>
      <c r="C35" s="44"/>
      <c r="D35" s="44"/>
      <c r="E35" s="44"/>
      <c r="F35" s="45" t="s">
        <v>88</v>
      </c>
      <c r="G35" s="46">
        <f>SUM(G13:G33)</f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BB741-C278-4377-BBC6-3D739E2008E3}">
  <sheetPr codeName="Sheet22">
    <tabColor theme="2"/>
  </sheetPr>
  <dimension ref="A1:U35"/>
  <sheetViews>
    <sheetView workbookViewId="0">
      <selection activeCell="J46" sqref="J46"/>
    </sheetView>
  </sheetViews>
  <sheetFormatPr defaultColWidth="9.23046875" defaultRowHeight="14.75" x14ac:dyDescent="0.75"/>
  <cols>
    <col min="1" max="1" width="21.69140625" style="17" customWidth="1"/>
    <col min="2" max="9" width="9.07421875" style="17" customWidth="1"/>
    <col min="10" max="10" width="47.23046875" style="17" customWidth="1"/>
    <col min="11" max="11" width="5.69140625" style="17" customWidth="1"/>
    <col min="12" max="15" width="6.8046875" style="17" customWidth="1"/>
    <col min="16" max="16" width="10.4609375" style="17" customWidth="1"/>
    <col min="17" max="16384" width="9.23046875" style="17"/>
  </cols>
  <sheetData>
    <row r="1" spans="1:21" customFormat="1" ht="24.25" x14ac:dyDescent="0.6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customFormat="1" ht="10" customHeight="1" x14ac:dyDescent="0.6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1" x14ac:dyDescent="0.75">
      <c r="A3" s="15" t="s">
        <v>1</v>
      </c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21" x14ac:dyDescent="0.75">
      <c r="A4" s="15" t="s">
        <v>3</v>
      </c>
      <c r="B4" s="16" t="s">
        <v>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21" x14ac:dyDescent="0.75">
      <c r="A5" s="15" t="s">
        <v>5</v>
      </c>
      <c r="B5" s="16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21" x14ac:dyDescent="0.75">
      <c r="A6" s="15" t="s">
        <v>7</v>
      </c>
      <c r="B6" s="16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/>
      <c r="S6"/>
      <c r="T6"/>
      <c r="U6"/>
    </row>
    <row r="7" spans="1:21" ht="10" customHeight="1" x14ac:dyDescent="0.7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R7"/>
      <c r="S7"/>
      <c r="T7"/>
      <c r="U7"/>
    </row>
    <row r="8" spans="1:21" ht="20" x14ac:dyDescent="0.75">
      <c r="A8" s="20" t="s">
        <v>35</v>
      </c>
      <c r="B8" s="20" t="s">
        <v>36</v>
      </c>
      <c r="C8" s="20" t="s">
        <v>37</v>
      </c>
      <c r="D8" s="20" t="s">
        <v>38</v>
      </c>
      <c r="E8" s="20" t="s">
        <v>39</v>
      </c>
      <c r="F8" s="20" t="s">
        <v>40</v>
      </c>
      <c r="G8" s="20" t="s">
        <v>41</v>
      </c>
      <c r="H8" s="20" t="s">
        <v>42</v>
      </c>
      <c r="I8" s="20" t="s">
        <v>43</v>
      </c>
      <c r="J8" s="20" t="s">
        <v>44</v>
      </c>
      <c r="K8" s="20" t="s">
        <v>45</v>
      </c>
      <c r="L8" s="20" t="s">
        <v>46</v>
      </c>
      <c r="M8" s="20" t="s">
        <v>47</v>
      </c>
      <c r="N8" s="20" t="s">
        <v>48</v>
      </c>
      <c r="O8" s="20" t="s">
        <v>49</v>
      </c>
      <c r="R8"/>
      <c r="S8"/>
      <c r="T8"/>
      <c r="U8"/>
    </row>
    <row r="9" spans="1:21" x14ac:dyDescent="0.75">
      <c r="A9" s="21" t="s">
        <v>15</v>
      </c>
      <c r="B9" s="21">
        <v>5</v>
      </c>
      <c r="C9" s="21">
        <v>1</v>
      </c>
      <c r="D9" s="21">
        <v>4358</v>
      </c>
      <c r="E9" s="21">
        <v>4941</v>
      </c>
      <c r="F9" s="21">
        <v>149.813603</v>
      </c>
      <c r="G9" s="21">
        <v>-24.203388</v>
      </c>
      <c r="H9" s="21">
        <v>149.81641400000001</v>
      </c>
      <c r="I9" s="21">
        <v>-24.207993999999999</v>
      </c>
      <c r="J9" s="21" t="s">
        <v>50</v>
      </c>
      <c r="K9" s="21" t="s">
        <v>51</v>
      </c>
      <c r="L9" s="21">
        <v>583</v>
      </c>
      <c r="M9" s="21"/>
      <c r="N9" s="21"/>
      <c r="O9" s="21">
        <v>583</v>
      </c>
    </row>
    <row r="10" spans="1:21" x14ac:dyDescent="0.75">
      <c r="A10" s="22" t="s">
        <v>15</v>
      </c>
      <c r="B10" s="22">
        <v>5</v>
      </c>
      <c r="C10" s="22">
        <v>2</v>
      </c>
      <c r="D10" s="22">
        <v>4941</v>
      </c>
      <c r="E10" s="22">
        <v>5018</v>
      </c>
      <c r="F10" s="22">
        <v>149.81641400000001</v>
      </c>
      <c r="G10" s="22">
        <v>-24.207993999999999</v>
      </c>
      <c r="H10" s="22">
        <v>149.816811</v>
      </c>
      <c r="I10" s="22">
        <v>-24.208590000000001</v>
      </c>
      <c r="J10" s="22" t="s">
        <v>50</v>
      </c>
      <c r="K10" s="22" t="s">
        <v>51</v>
      </c>
      <c r="L10" s="22">
        <v>77</v>
      </c>
      <c r="M10" s="22"/>
      <c r="N10" s="22"/>
      <c r="O10" s="22">
        <v>77</v>
      </c>
    </row>
    <row r="11" spans="1:21" x14ac:dyDescent="0.75">
      <c r="A11" s="22" t="s">
        <v>15</v>
      </c>
      <c r="B11" s="22">
        <v>5</v>
      </c>
      <c r="C11" s="22">
        <v>3</v>
      </c>
      <c r="D11" s="22">
        <v>5026</v>
      </c>
      <c r="E11" s="22">
        <v>5586</v>
      </c>
      <c r="F11" s="22">
        <v>149.81685200000001</v>
      </c>
      <c r="G11" s="22">
        <v>-24.208652000000001</v>
      </c>
      <c r="H11" s="22">
        <v>149.820064</v>
      </c>
      <c r="I11" s="22">
        <v>-24.212765000000001</v>
      </c>
      <c r="J11" s="22" t="s">
        <v>50</v>
      </c>
      <c r="K11" s="22" t="s">
        <v>51</v>
      </c>
      <c r="L11" s="22">
        <v>560</v>
      </c>
      <c r="M11" s="22"/>
      <c r="N11" s="22"/>
      <c r="O11" s="22">
        <v>560</v>
      </c>
    </row>
    <row r="12" spans="1:21" x14ac:dyDescent="0.75">
      <c r="A12" s="22" t="s">
        <v>15</v>
      </c>
      <c r="B12" s="22">
        <v>5</v>
      </c>
      <c r="C12" s="22">
        <v>4</v>
      </c>
      <c r="D12" s="22">
        <v>5586</v>
      </c>
      <c r="E12" s="22">
        <v>6060</v>
      </c>
      <c r="F12" s="22">
        <v>149.820064</v>
      </c>
      <c r="G12" s="22">
        <v>-24.212765000000001</v>
      </c>
      <c r="H12" s="22">
        <v>149.821043</v>
      </c>
      <c r="I12" s="22">
        <v>-24.216958000000002</v>
      </c>
      <c r="J12" s="22" t="s">
        <v>50</v>
      </c>
      <c r="K12" s="22" t="s">
        <v>51</v>
      </c>
      <c r="L12" s="22">
        <v>474</v>
      </c>
      <c r="M12" s="22"/>
      <c r="N12" s="22"/>
      <c r="O12" s="22">
        <v>474</v>
      </c>
    </row>
    <row r="13" spans="1:21" x14ac:dyDescent="0.75">
      <c r="A13" s="22" t="s">
        <v>15</v>
      </c>
      <c r="B13" s="22">
        <v>5</v>
      </c>
      <c r="C13" s="22">
        <v>5</v>
      </c>
      <c r="D13" s="22">
        <v>6384</v>
      </c>
      <c r="E13" s="22">
        <v>7025</v>
      </c>
      <c r="F13" s="22">
        <v>149.821564</v>
      </c>
      <c r="G13" s="22">
        <v>-24.219851999999999</v>
      </c>
      <c r="H13" s="22">
        <v>149.821223</v>
      </c>
      <c r="I13" s="22">
        <v>-24.225646999999999</v>
      </c>
      <c r="J13" s="22" t="s">
        <v>50</v>
      </c>
      <c r="K13" s="22" t="s">
        <v>51</v>
      </c>
      <c r="L13" s="22">
        <v>641</v>
      </c>
      <c r="M13" s="22"/>
      <c r="N13" s="22"/>
      <c r="O13" s="22">
        <v>641</v>
      </c>
    </row>
    <row r="14" spans="1:21" x14ac:dyDescent="0.75">
      <c r="A14" s="22" t="s">
        <v>15</v>
      </c>
      <c r="B14" s="22">
        <v>5</v>
      </c>
      <c r="C14" s="22">
        <v>6</v>
      </c>
      <c r="D14" s="22">
        <v>7025</v>
      </c>
      <c r="E14" s="22">
        <v>7671</v>
      </c>
      <c r="F14" s="22">
        <v>149.821223</v>
      </c>
      <c r="G14" s="22">
        <v>-24.225646999999999</v>
      </c>
      <c r="H14" s="22">
        <v>149.81806700000001</v>
      </c>
      <c r="I14" s="22">
        <v>-24.230702999999998</v>
      </c>
      <c r="J14" s="22" t="s">
        <v>50</v>
      </c>
      <c r="K14" s="22" t="s">
        <v>51</v>
      </c>
      <c r="L14" s="22">
        <v>646</v>
      </c>
      <c r="M14" s="22"/>
      <c r="N14" s="22"/>
      <c r="O14" s="22">
        <v>646</v>
      </c>
    </row>
    <row r="15" spans="1:21" x14ac:dyDescent="0.75">
      <c r="A15" s="22" t="s">
        <v>15</v>
      </c>
      <c r="B15" s="22">
        <v>5</v>
      </c>
      <c r="C15" s="22">
        <v>7</v>
      </c>
      <c r="D15" s="22">
        <v>7671</v>
      </c>
      <c r="E15" s="22">
        <v>8302</v>
      </c>
      <c r="F15" s="22">
        <v>149.81806700000001</v>
      </c>
      <c r="G15" s="22">
        <v>-24.230702999999998</v>
      </c>
      <c r="H15" s="22">
        <v>149.81475</v>
      </c>
      <c r="I15" s="22">
        <v>-24.235212000000001</v>
      </c>
      <c r="J15" s="22" t="s">
        <v>50</v>
      </c>
      <c r="K15" s="22" t="s">
        <v>51</v>
      </c>
      <c r="L15" s="22">
        <v>631</v>
      </c>
      <c r="M15" s="22"/>
      <c r="N15" s="22"/>
      <c r="O15" s="22">
        <v>631</v>
      </c>
    </row>
    <row r="16" spans="1:21" x14ac:dyDescent="0.75">
      <c r="A16" s="22" t="s">
        <v>15</v>
      </c>
      <c r="B16" s="22">
        <v>5</v>
      </c>
      <c r="C16" s="22">
        <v>8</v>
      </c>
      <c r="D16" s="22">
        <v>8302</v>
      </c>
      <c r="E16" s="22">
        <v>8927</v>
      </c>
      <c r="F16" s="22">
        <v>149.81475</v>
      </c>
      <c r="G16" s="22">
        <v>-24.235212000000001</v>
      </c>
      <c r="H16" s="22">
        <v>149.81528</v>
      </c>
      <c r="I16" s="22">
        <v>-24.240313</v>
      </c>
      <c r="J16" s="22" t="s">
        <v>50</v>
      </c>
      <c r="K16" s="22" t="s">
        <v>51</v>
      </c>
      <c r="L16" s="22">
        <v>625</v>
      </c>
      <c r="M16" s="22"/>
      <c r="N16" s="22"/>
      <c r="O16" s="22">
        <v>625</v>
      </c>
    </row>
    <row r="17" spans="1:15" x14ac:dyDescent="0.75">
      <c r="A17" s="22" t="s">
        <v>15</v>
      </c>
      <c r="B17" s="22">
        <v>5</v>
      </c>
      <c r="C17" s="22">
        <v>9</v>
      </c>
      <c r="D17" s="22">
        <v>8927</v>
      </c>
      <c r="E17" s="22">
        <v>9542</v>
      </c>
      <c r="F17" s="22">
        <v>149.81528</v>
      </c>
      <c r="G17" s="22">
        <v>-24.240313</v>
      </c>
      <c r="H17" s="22">
        <v>149.818071</v>
      </c>
      <c r="I17" s="22">
        <v>-24.245263999999999</v>
      </c>
      <c r="J17" s="22" t="s">
        <v>50</v>
      </c>
      <c r="K17" s="22" t="s">
        <v>51</v>
      </c>
      <c r="L17" s="22">
        <v>615</v>
      </c>
      <c r="M17" s="22"/>
      <c r="N17" s="22"/>
      <c r="O17" s="22">
        <v>615</v>
      </c>
    </row>
    <row r="18" spans="1:15" x14ac:dyDescent="0.75">
      <c r="A18" s="22" t="s">
        <v>15</v>
      </c>
      <c r="B18" s="22">
        <v>5</v>
      </c>
      <c r="C18" s="22">
        <v>10</v>
      </c>
      <c r="D18" s="22">
        <v>9542</v>
      </c>
      <c r="E18" s="22">
        <v>10156</v>
      </c>
      <c r="F18" s="22">
        <v>149.818071</v>
      </c>
      <c r="G18" s="22">
        <v>-24.245263999999999</v>
      </c>
      <c r="H18" s="22">
        <v>149.820854</v>
      </c>
      <c r="I18" s="22">
        <v>-24.250209000000002</v>
      </c>
      <c r="J18" s="22" t="s">
        <v>50</v>
      </c>
      <c r="K18" s="22" t="s">
        <v>51</v>
      </c>
      <c r="L18" s="22">
        <v>614</v>
      </c>
      <c r="M18" s="22"/>
      <c r="N18" s="22"/>
      <c r="O18" s="22">
        <v>614</v>
      </c>
    </row>
    <row r="19" spans="1:15" x14ac:dyDescent="0.75">
      <c r="A19" s="22" t="s">
        <v>15</v>
      </c>
      <c r="B19" s="22">
        <v>5</v>
      </c>
      <c r="C19" s="22">
        <v>11</v>
      </c>
      <c r="D19" s="22">
        <v>10156</v>
      </c>
      <c r="E19" s="22">
        <v>10771</v>
      </c>
      <c r="F19" s="22">
        <v>149.820854</v>
      </c>
      <c r="G19" s="22">
        <v>-24.250209000000002</v>
      </c>
      <c r="H19" s="22">
        <v>149.82361299999999</v>
      </c>
      <c r="I19" s="22">
        <v>-24.255175000000001</v>
      </c>
      <c r="J19" s="22" t="s">
        <v>50</v>
      </c>
      <c r="K19" s="22" t="s">
        <v>51</v>
      </c>
      <c r="L19" s="22">
        <v>615</v>
      </c>
      <c r="M19" s="22"/>
      <c r="N19" s="22"/>
      <c r="O19" s="22">
        <v>615</v>
      </c>
    </row>
    <row r="20" spans="1:15" x14ac:dyDescent="0.75">
      <c r="A20" s="22" t="s">
        <v>15</v>
      </c>
      <c r="B20" s="22">
        <v>5</v>
      </c>
      <c r="C20" s="22">
        <v>12</v>
      </c>
      <c r="D20" s="22">
        <v>10771</v>
      </c>
      <c r="E20" s="22">
        <v>11387</v>
      </c>
      <c r="F20" s="22">
        <v>149.82361299999999</v>
      </c>
      <c r="G20" s="22">
        <v>-24.255175000000001</v>
      </c>
      <c r="H20" s="22">
        <v>149.825661</v>
      </c>
      <c r="I20" s="22">
        <v>-24.260307000000001</v>
      </c>
      <c r="J20" s="22" t="s">
        <v>50</v>
      </c>
      <c r="K20" s="22" t="s">
        <v>51</v>
      </c>
      <c r="L20" s="22">
        <v>616</v>
      </c>
      <c r="M20" s="22"/>
      <c r="N20" s="22"/>
      <c r="O20" s="22">
        <v>616</v>
      </c>
    </row>
    <row r="21" spans="1:15" x14ac:dyDescent="0.75">
      <c r="A21" s="22" t="s">
        <v>15</v>
      </c>
      <c r="B21" s="22">
        <v>5</v>
      </c>
      <c r="C21" s="22">
        <v>13</v>
      </c>
      <c r="D21" s="22">
        <v>11387</v>
      </c>
      <c r="E21" s="22">
        <v>12006</v>
      </c>
      <c r="F21" s="22">
        <v>149.825661</v>
      </c>
      <c r="G21" s="22">
        <v>-24.260307000000001</v>
      </c>
      <c r="H21" s="22">
        <v>149.82503600000001</v>
      </c>
      <c r="I21" s="22">
        <v>-24.265886999999999</v>
      </c>
      <c r="J21" s="22" t="s">
        <v>50</v>
      </c>
      <c r="K21" s="22" t="s">
        <v>51</v>
      </c>
      <c r="L21" s="22">
        <v>619</v>
      </c>
      <c r="M21" s="22"/>
      <c r="N21" s="22"/>
      <c r="O21" s="22">
        <v>619</v>
      </c>
    </row>
    <row r="22" spans="1:15" x14ac:dyDescent="0.75">
      <c r="A22" s="22" t="s">
        <v>15</v>
      </c>
      <c r="B22" s="22">
        <v>5</v>
      </c>
      <c r="C22" s="22">
        <v>14</v>
      </c>
      <c r="D22" s="22">
        <v>12006</v>
      </c>
      <c r="E22" s="22">
        <v>12621</v>
      </c>
      <c r="F22" s="22">
        <v>149.82503600000001</v>
      </c>
      <c r="G22" s="22">
        <v>-24.265886999999999</v>
      </c>
      <c r="H22" s="22">
        <v>149.82440500000001</v>
      </c>
      <c r="I22" s="22">
        <v>-24.271429999999999</v>
      </c>
      <c r="J22" s="22" t="s">
        <v>50</v>
      </c>
      <c r="K22" s="22" t="s">
        <v>51</v>
      </c>
      <c r="L22" s="22">
        <v>615</v>
      </c>
      <c r="M22" s="22"/>
      <c r="N22" s="22"/>
      <c r="O22" s="22">
        <v>615</v>
      </c>
    </row>
    <row r="23" spans="1:15" x14ac:dyDescent="0.75">
      <c r="A23" s="22" t="s">
        <v>15</v>
      </c>
      <c r="B23" s="22">
        <v>5</v>
      </c>
      <c r="C23" s="22">
        <v>15</v>
      </c>
      <c r="D23" s="22">
        <v>12621</v>
      </c>
      <c r="E23" s="22">
        <v>13238</v>
      </c>
      <c r="F23" s="22">
        <v>149.82440500000001</v>
      </c>
      <c r="G23" s="22">
        <v>-24.271429999999999</v>
      </c>
      <c r="H23" s="22">
        <v>149.821867</v>
      </c>
      <c r="I23" s="22">
        <v>-24.276306000000002</v>
      </c>
      <c r="J23" s="22" t="s">
        <v>50</v>
      </c>
      <c r="K23" s="22" t="s">
        <v>51</v>
      </c>
      <c r="L23" s="22">
        <v>617</v>
      </c>
      <c r="M23" s="22"/>
      <c r="N23" s="22"/>
      <c r="O23" s="22">
        <v>617</v>
      </c>
    </row>
    <row r="24" spans="1:15" x14ac:dyDescent="0.75">
      <c r="A24" s="22" t="s">
        <v>15</v>
      </c>
      <c r="B24" s="22">
        <v>5</v>
      </c>
      <c r="C24" s="22">
        <v>16</v>
      </c>
      <c r="D24" s="22">
        <v>13238</v>
      </c>
      <c r="E24" s="22">
        <v>13859</v>
      </c>
      <c r="F24" s="22">
        <v>149.821867</v>
      </c>
      <c r="G24" s="22">
        <v>-24.276306000000002</v>
      </c>
      <c r="H24" s="22">
        <v>149.81801200000001</v>
      </c>
      <c r="I24" s="22">
        <v>-24.280685999999999</v>
      </c>
      <c r="J24" s="22" t="s">
        <v>50</v>
      </c>
      <c r="K24" s="22" t="s">
        <v>51</v>
      </c>
      <c r="L24" s="22">
        <v>621</v>
      </c>
      <c r="M24" s="22"/>
      <c r="N24" s="22"/>
      <c r="O24" s="22">
        <v>621</v>
      </c>
    </row>
    <row r="25" spans="1:15" x14ac:dyDescent="0.75">
      <c r="A25" s="22" t="s">
        <v>15</v>
      </c>
      <c r="B25" s="22">
        <v>5</v>
      </c>
      <c r="C25" s="22">
        <v>17</v>
      </c>
      <c r="D25" s="22">
        <v>13859</v>
      </c>
      <c r="E25" s="22">
        <v>14470</v>
      </c>
      <c r="F25" s="22">
        <v>149.81801200000001</v>
      </c>
      <c r="G25" s="22">
        <v>-24.280685999999999</v>
      </c>
      <c r="H25" s="22">
        <v>149.81369900000001</v>
      </c>
      <c r="I25" s="22">
        <v>-24.284561</v>
      </c>
      <c r="J25" s="22" t="s">
        <v>50</v>
      </c>
      <c r="K25" s="22" t="s">
        <v>51</v>
      </c>
      <c r="L25" s="22">
        <v>611</v>
      </c>
      <c r="M25" s="22"/>
      <c r="N25" s="22"/>
      <c r="O25" s="22">
        <v>611</v>
      </c>
    </row>
    <row r="26" spans="1:15" x14ac:dyDescent="0.75">
      <c r="A26" s="22" t="s">
        <v>15</v>
      </c>
      <c r="B26" s="22">
        <v>5</v>
      </c>
      <c r="C26" s="22">
        <v>18</v>
      </c>
      <c r="D26" s="22">
        <v>14470</v>
      </c>
      <c r="E26" s="22">
        <v>15083</v>
      </c>
      <c r="F26" s="22">
        <v>149.81369900000001</v>
      </c>
      <c r="G26" s="22">
        <v>-24.284561</v>
      </c>
      <c r="H26" s="22">
        <v>149.80937499999999</v>
      </c>
      <c r="I26" s="22">
        <v>-24.288451999999999</v>
      </c>
      <c r="J26" s="22" t="s">
        <v>50</v>
      </c>
      <c r="K26" s="22" t="s">
        <v>51</v>
      </c>
      <c r="L26" s="22">
        <v>613</v>
      </c>
      <c r="M26" s="22"/>
      <c r="N26" s="22"/>
      <c r="O26" s="22">
        <v>613</v>
      </c>
    </row>
    <row r="27" spans="1:15" x14ac:dyDescent="0.75">
      <c r="A27" s="22" t="s">
        <v>15</v>
      </c>
      <c r="B27" s="22">
        <v>5</v>
      </c>
      <c r="C27" s="22">
        <v>19</v>
      </c>
      <c r="D27" s="22">
        <v>15083</v>
      </c>
      <c r="E27" s="22">
        <v>15699</v>
      </c>
      <c r="F27" s="22">
        <v>149.80937499999999</v>
      </c>
      <c r="G27" s="22">
        <v>-24.288451999999999</v>
      </c>
      <c r="H27" s="22">
        <v>149.80536599999999</v>
      </c>
      <c r="I27" s="22">
        <v>-24.292653999999999</v>
      </c>
      <c r="J27" s="22" t="s">
        <v>50</v>
      </c>
      <c r="K27" s="22" t="s">
        <v>51</v>
      </c>
      <c r="L27" s="22">
        <v>616</v>
      </c>
      <c r="M27" s="22"/>
      <c r="N27" s="22"/>
      <c r="O27" s="22">
        <v>616</v>
      </c>
    </row>
    <row r="28" spans="1:15" x14ac:dyDescent="0.75">
      <c r="A28" s="22" t="s">
        <v>15</v>
      </c>
      <c r="B28" s="22">
        <v>5</v>
      </c>
      <c r="C28" s="22">
        <v>20</v>
      </c>
      <c r="D28" s="22">
        <v>15699</v>
      </c>
      <c r="E28" s="22">
        <v>16314</v>
      </c>
      <c r="F28" s="22">
        <v>149.80536599999999</v>
      </c>
      <c r="G28" s="22">
        <v>-24.292653999999999</v>
      </c>
      <c r="H28" s="22">
        <v>149.802053</v>
      </c>
      <c r="I28" s="22">
        <v>-24.297318000000001</v>
      </c>
      <c r="J28" s="22" t="s">
        <v>50</v>
      </c>
      <c r="K28" s="22" t="s">
        <v>51</v>
      </c>
      <c r="L28" s="22">
        <v>615</v>
      </c>
      <c r="M28" s="22"/>
      <c r="N28" s="22"/>
      <c r="O28" s="22">
        <v>615</v>
      </c>
    </row>
    <row r="29" spans="1:15" x14ac:dyDescent="0.75">
      <c r="A29" s="22" t="s">
        <v>15</v>
      </c>
      <c r="B29" s="22">
        <v>5</v>
      </c>
      <c r="C29" s="22">
        <v>21</v>
      </c>
      <c r="D29" s="22">
        <v>16314</v>
      </c>
      <c r="E29" s="22">
        <v>16787</v>
      </c>
      <c r="F29" s="22">
        <v>149.802053</v>
      </c>
      <c r="G29" s="22">
        <v>-24.297318000000001</v>
      </c>
      <c r="H29" s="22">
        <v>149.800589</v>
      </c>
      <c r="I29" s="22">
        <v>-24.301285</v>
      </c>
      <c r="J29" s="22" t="s">
        <v>50</v>
      </c>
      <c r="K29" s="22" t="s">
        <v>51</v>
      </c>
      <c r="L29" s="22">
        <v>473</v>
      </c>
      <c r="M29" s="22"/>
      <c r="N29" s="22"/>
      <c r="O29" s="22">
        <v>473</v>
      </c>
    </row>
    <row r="30" spans="1:15" x14ac:dyDescent="0.75">
      <c r="A30" s="22" t="s">
        <v>15</v>
      </c>
      <c r="B30" s="22">
        <v>5</v>
      </c>
      <c r="C30" s="22">
        <v>22</v>
      </c>
      <c r="D30" s="22">
        <v>16989</v>
      </c>
      <c r="E30" s="22">
        <v>17042</v>
      </c>
      <c r="F30" s="22">
        <v>149.80042499999999</v>
      </c>
      <c r="G30" s="22">
        <v>-24.30311</v>
      </c>
      <c r="H30" s="22">
        <v>149.800388</v>
      </c>
      <c r="I30" s="22">
        <v>-24.303588999999999</v>
      </c>
      <c r="J30" s="22" t="s">
        <v>50</v>
      </c>
      <c r="K30" s="22" t="s">
        <v>51</v>
      </c>
      <c r="L30" s="22">
        <v>53</v>
      </c>
      <c r="M30" s="22"/>
      <c r="N30" s="22"/>
      <c r="O30" s="22">
        <v>53</v>
      </c>
    </row>
    <row r="31" spans="1:15" x14ac:dyDescent="0.75">
      <c r="A31" s="22" t="s">
        <v>15</v>
      </c>
      <c r="B31" s="22">
        <v>5</v>
      </c>
      <c r="C31" s="22">
        <v>23</v>
      </c>
      <c r="D31" s="22">
        <v>17042</v>
      </c>
      <c r="E31" s="22">
        <v>17677</v>
      </c>
      <c r="F31" s="22">
        <v>149.800388</v>
      </c>
      <c r="G31" s="22">
        <v>-24.303588999999999</v>
      </c>
      <c r="H31" s="22">
        <v>149.79844900000001</v>
      </c>
      <c r="I31" s="22">
        <v>-24.308724000000002</v>
      </c>
      <c r="J31" s="22" t="s">
        <v>50</v>
      </c>
      <c r="K31" s="22" t="s">
        <v>51</v>
      </c>
      <c r="L31" s="22">
        <v>635</v>
      </c>
      <c r="M31" s="22"/>
      <c r="N31" s="22"/>
      <c r="O31" s="22">
        <v>635</v>
      </c>
    </row>
    <row r="32" spans="1:15" x14ac:dyDescent="0.75">
      <c r="A32" s="22" t="s">
        <v>15</v>
      </c>
      <c r="B32" s="22">
        <v>5</v>
      </c>
      <c r="C32" s="22">
        <v>24</v>
      </c>
      <c r="D32" s="22">
        <v>17677</v>
      </c>
      <c r="E32" s="22">
        <v>18082</v>
      </c>
      <c r="F32" s="22">
        <v>149.79844900000001</v>
      </c>
      <c r="G32" s="22">
        <v>-24.308724000000002</v>
      </c>
      <c r="H32" s="22">
        <v>149.79586499999999</v>
      </c>
      <c r="I32" s="22">
        <v>-24.311508</v>
      </c>
      <c r="J32" s="22" t="s">
        <v>50</v>
      </c>
      <c r="K32" s="22" t="s">
        <v>51</v>
      </c>
      <c r="L32" s="22">
        <v>405</v>
      </c>
      <c r="M32" s="22"/>
      <c r="N32" s="22"/>
      <c r="O32" s="22">
        <v>405</v>
      </c>
    </row>
    <row r="33" spans="1:15" x14ac:dyDescent="0.75">
      <c r="A33" s="22" t="s">
        <v>15</v>
      </c>
      <c r="B33" s="22">
        <v>5</v>
      </c>
      <c r="C33" s="22">
        <v>25</v>
      </c>
      <c r="D33" s="22">
        <v>18397</v>
      </c>
      <c r="E33" s="22">
        <v>19074</v>
      </c>
      <c r="F33" s="22">
        <v>149.79403199999999</v>
      </c>
      <c r="G33" s="22">
        <v>-24.313815999999999</v>
      </c>
      <c r="H33" s="22">
        <v>149.790482</v>
      </c>
      <c r="I33" s="22">
        <v>-24.318933999999999</v>
      </c>
      <c r="J33" s="22" t="s">
        <v>50</v>
      </c>
      <c r="K33" s="22" t="s">
        <v>51</v>
      </c>
      <c r="L33" s="22">
        <v>677</v>
      </c>
      <c r="M33" s="22"/>
      <c r="N33" s="22"/>
      <c r="O33" s="22">
        <v>677</v>
      </c>
    </row>
    <row r="34" spans="1:15" x14ac:dyDescent="0.75">
      <c r="A34" s="22" t="s">
        <v>15</v>
      </c>
      <c r="B34" s="22">
        <v>5</v>
      </c>
      <c r="C34" s="22">
        <v>26</v>
      </c>
      <c r="D34" s="22">
        <v>19074</v>
      </c>
      <c r="E34" s="22">
        <v>19719</v>
      </c>
      <c r="F34" s="22">
        <v>149.790482</v>
      </c>
      <c r="G34" s="22">
        <v>-24.318933999999999</v>
      </c>
      <c r="H34" s="22">
        <v>149.78695099999999</v>
      </c>
      <c r="I34" s="22">
        <v>-24.323732</v>
      </c>
      <c r="J34" s="22" t="s">
        <v>50</v>
      </c>
      <c r="K34" s="22" t="s">
        <v>51</v>
      </c>
      <c r="L34" s="22">
        <v>645</v>
      </c>
      <c r="M34" s="22"/>
      <c r="N34" s="22"/>
      <c r="O34" s="22">
        <v>645</v>
      </c>
    </row>
    <row r="35" spans="1:15" x14ac:dyDescent="0.75">
      <c r="A35" s="22" t="s">
        <v>15</v>
      </c>
      <c r="B35" s="22">
        <v>5</v>
      </c>
      <c r="C35" s="22">
        <v>27</v>
      </c>
      <c r="D35" s="22">
        <v>19719</v>
      </c>
      <c r="E35" s="22">
        <v>20153</v>
      </c>
      <c r="F35" s="22">
        <v>149.78695099999999</v>
      </c>
      <c r="G35" s="22">
        <v>-24.323732</v>
      </c>
      <c r="H35" s="22">
        <v>149.78305399999999</v>
      </c>
      <c r="I35" s="22">
        <v>-24.325365000000001</v>
      </c>
      <c r="J35" s="22" t="s">
        <v>50</v>
      </c>
      <c r="K35" s="22" t="s">
        <v>51</v>
      </c>
      <c r="L35" s="22">
        <v>434</v>
      </c>
      <c r="M35" s="22"/>
      <c r="N35" s="22"/>
      <c r="O35" s="22">
        <v>434</v>
      </c>
    </row>
  </sheetData>
  <pageMargins left="0.39370078740157499" right="0.39370078740157499" top="0.39370078740157499" bottom="0.39370078740157499" header="0.39370078740157499" footer="0.39370078740157499"/>
  <pageSetup paperSize="8" orientation="landscape" horizontalDpi="300" verticalDpi="300"/>
  <headerFooter alignWithMargins="0">
    <oddHeader>&amp;C&amp;"Calibri"&amp;14&amp;K000000 OFFICIAL&amp;1#_x000D_</oddHead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7FA2-90BA-4A8B-BE97-A7F664856F9E}">
  <sheetPr>
    <tabColor theme="2"/>
  </sheetPr>
  <dimension ref="A1:U95"/>
  <sheetViews>
    <sheetView workbookViewId="0">
      <selection activeCell="I30" sqref="I30"/>
    </sheetView>
  </sheetViews>
  <sheetFormatPr defaultColWidth="9.23046875" defaultRowHeight="14.75" x14ac:dyDescent="0.75"/>
  <cols>
    <col min="1" max="1" width="21.69140625" style="17" customWidth="1"/>
    <col min="2" max="9" width="9.07421875" style="17" customWidth="1"/>
    <col min="10" max="10" width="47.23046875" style="17" customWidth="1"/>
    <col min="11" max="11" width="5.69140625" style="17" customWidth="1"/>
    <col min="12" max="15" width="6.8046875" style="17" customWidth="1"/>
    <col min="16" max="16" width="10.4609375" style="17" customWidth="1"/>
    <col min="17" max="16384" width="9.23046875" style="17"/>
  </cols>
  <sheetData>
    <row r="1" spans="1:21" customFormat="1" ht="24.25" x14ac:dyDescent="0.6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customFormat="1" ht="10" customHeight="1" x14ac:dyDescent="0.6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1" x14ac:dyDescent="0.75">
      <c r="A3" s="15" t="s">
        <v>1</v>
      </c>
      <c r="B3" s="16" t="s">
        <v>113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21" x14ac:dyDescent="0.75">
      <c r="A4" s="15" t="s">
        <v>3</v>
      </c>
      <c r="B4" s="16" t="s">
        <v>114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21" x14ac:dyDescent="0.75">
      <c r="A5" s="15" t="s">
        <v>5</v>
      </c>
      <c r="B5" s="16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21" x14ac:dyDescent="0.75">
      <c r="A6" s="15" t="s">
        <v>7</v>
      </c>
      <c r="B6" s="16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/>
      <c r="S6"/>
      <c r="T6"/>
      <c r="U6"/>
    </row>
    <row r="7" spans="1:21" ht="10" customHeight="1" x14ac:dyDescent="0.7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R7"/>
      <c r="S7"/>
      <c r="T7"/>
      <c r="U7"/>
    </row>
    <row r="8" spans="1:21" ht="20" x14ac:dyDescent="0.75">
      <c r="A8" s="20" t="s">
        <v>35</v>
      </c>
      <c r="B8" s="20" t="s">
        <v>36</v>
      </c>
      <c r="C8" s="20" t="s">
        <v>37</v>
      </c>
      <c r="D8" s="20" t="s">
        <v>38</v>
      </c>
      <c r="E8" s="20" t="s">
        <v>39</v>
      </c>
      <c r="F8" s="20" t="s">
        <v>40</v>
      </c>
      <c r="G8" s="20" t="s">
        <v>41</v>
      </c>
      <c r="H8" s="20" t="s">
        <v>42</v>
      </c>
      <c r="I8" s="20" t="s">
        <v>43</v>
      </c>
      <c r="J8" s="20" t="s">
        <v>44</v>
      </c>
      <c r="K8" s="20" t="s">
        <v>45</v>
      </c>
      <c r="L8" s="20" t="s">
        <v>46</v>
      </c>
      <c r="M8" s="20" t="s">
        <v>47</v>
      </c>
      <c r="N8" s="20" t="s">
        <v>48</v>
      </c>
      <c r="O8" s="20" t="s">
        <v>49</v>
      </c>
      <c r="R8"/>
      <c r="S8"/>
      <c r="T8"/>
      <c r="U8"/>
    </row>
    <row r="9" spans="1:21" x14ac:dyDescent="0.75">
      <c r="A9" s="22" t="s">
        <v>110</v>
      </c>
      <c r="B9" s="61">
        <v>25</v>
      </c>
      <c r="C9" s="61">
        <v>47</v>
      </c>
      <c r="D9" s="62">
        <v>10</v>
      </c>
      <c r="E9" s="62">
        <v>97</v>
      </c>
      <c r="F9" s="63">
        <v>150.10882799999999</v>
      </c>
      <c r="G9" s="63">
        <v>-24.484853000000001</v>
      </c>
      <c r="H9" s="63">
        <v>150.107981</v>
      </c>
      <c r="I9" s="63">
        <v>-24.484726999999999</v>
      </c>
      <c r="J9" s="22" t="s">
        <v>50</v>
      </c>
      <c r="K9" s="22" t="s">
        <v>51</v>
      </c>
      <c r="L9" s="22">
        <v>87</v>
      </c>
      <c r="M9" s="22" t="s">
        <v>71</v>
      </c>
      <c r="N9" s="22" t="s">
        <v>71</v>
      </c>
      <c r="O9" s="22">
        <v>87</v>
      </c>
    </row>
    <row r="10" spans="1:21" x14ac:dyDescent="0.75">
      <c r="A10" s="22" t="s">
        <v>110</v>
      </c>
      <c r="B10" s="61">
        <v>25</v>
      </c>
      <c r="C10" s="61">
        <v>48</v>
      </c>
      <c r="D10" s="62">
        <v>97</v>
      </c>
      <c r="E10" s="62">
        <v>412</v>
      </c>
      <c r="F10" s="63">
        <v>150.107981</v>
      </c>
      <c r="G10" s="63">
        <v>-24.484726999999999</v>
      </c>
      <c r="H10" s="63">
        <v>150.10490999999999</v>
      </c>
      <c r="I10" s="63">
        <v>-24.484302</v>
      </c>
      <c r="J10" s="22" t="s">
        <v>52</v>
      </c>
      <c r="K10" s="22" t="s">
        <v>53</v>
      </c>
      <c r="L10" s="22">
        <v>315</v>
      </c>
      <c r="M10" s="22">
        <v>5</v>
      </c>
      <c r="N10" s="22">
        <v>0.05</v>
      </c>
      <c r="O10" s="22">
        <v>78.75</v>
      </c>
    </row>
    <row r="11" spans="1:21" x14ac:dyDescent="0.75">
      <c r="A11" s="22" t="s">
        <v>110</v>
      </c>
      <c r="B11" s="61">
        <v>25</v>
      </c>
      <c r="C11" s="61">
        <v>49</v>
      </c>
      <c r="D11" s="62">
        <v>412</v>
      </c>
      <c r="E11" s="62">
        <v>538</v>
      </c>
      <c r="F11" s="63">
        <v>150.10490999999999</v>
      </c>
      <c r="G11" s="63">
        <v>-24.484302</v>
      </c>
      <c r="H11" s="63">
        <v>150.10368199999999</v>
      </c>
      <c r="I11" s="63">
        <v>-24.484131999999999</v>
      </c>
      <c r="J11" s="22" t="s">
        <v>56</v>
      </c>
      <c r="K11" s="22" t="s">
        <v>53</v>
      </c>
      <c r="L11" s="22">
        <v>126</v>
      </c>
      <c r="M11" s="22">
        <v>5</v>
      </c>
      <c r="N11" s="22">
        <v>7.4999999999999997E-2</v>
      </c>
      <c r="O11" s="22">
        <v>47.25</v>
      </c>
    </row>
    <row r="12" spans="1:21" x14ac:dyDescent="0.75">
      <c r="A12" s="22" t="s">
        <v>110</v>
      </c>
      <c r="B12" s="61">
        <v>25</v>
      </c>
      <c r="C12" s="61">
        <v>50</v>
      </c>
      <c r="D12" s="62">
        <v>538</v>
      </c>
      <c r="E12" s="62">
        <v>1068</v>
      </c>
      <c r="F12" s="63">
        <v>150.10368199999999</v>
      </c>
      <c r="G12" s="63">
        <v>-24.484131999999999</v>
      </c>
      <c r="H12" s="63">
        <v>150.09851599999999</v>
      </c>
      <c r="I12" s="63">
        <v>-24.483405999999999</v>
      </c>
      <c r="J12" s="22" t="s">
        <v>52</v>
      </c>
      <c r="K12" s="22" t="s">
        <v>53</v>
      </c>
      <c r="L12" s="22">
        <v>530</v>
      </c>
      <c r="M12" s="22">
        <v>5</v>
      </c>
      <c r="N12" s="22">
        <v>0.05</v>
      </c>
      <c r="O12" s="22">
        <v>132.5</v>
      </c>
    </row>
    <row r="13" spans="1:21" x14ac:dyDescent="0.75">
      <c r="A13" s="22" t="s">
        <v>110</v>
      </c>
      <c r="B13" s="61">
        <v>25</v>
      </c>
      <c r="C13" s="61">
        <v>51</v>
      </c>
      <c r="D13" s="62">
        <v>1068</v>
      </c>
      <c r="E13" s="62">
        <v>1365</v>
      </c>
      <c r="F13" s="63">
        <v>150.09851599999999</v>
      </c>
      <c r="G13" s="63">
        <v>-24.483405999999999</v>
      </c>
      <c r="H13" s="63">
        <v>150.09562299999999</v>
      </c>
      <c r="I13" s="63">
        <v>-24.482990999999998</v>
      </c>
      <c r="J13" s="22" t="s">
        <v>54</v>
      </c>
      <c r="K13" s="22" t="s">
        <v>51</v>
      </c>
      <c r="L13" s="22">
        <v>297</v>
      </c>
      <c r="M13" s="22" t="s">
        <v>71</v>
      </c>
      <c r="N13" s="22" t="s">
        <v>71</v>
      </c>
      <c r="O13" s="22">
        <v>297</v>
      </c>
    </row>
    <row r="14" spans="1:21" x14ac:dyDescent="0.75">
      <c r="A14" s="22" t="s">
        <v>110</v>
      </c>
      <c r="B14" s="61">
        <v>25</v>
      </c>
      <c r="C14" s="61">
        <v>52</v>
      </c>
      <c r="D14" s="62">
        <v>1365</v>
      </c>
      <c r="E14" s="62">
        <v>1626</v>
      </c>
      <c r="F14" s="63">
        <v>150.09562299999999</v>
      </c>
      <c r="G14" s="63">
        <v>-24.482990999999998</v>
      </c>
      <c r="H14" s="63">
        <v>150.093076</v>
      </c>
      <c r="I14" s="63">
        <v>-24.482654</v>
      </c>
      <c r="J14" s="22" t="s">
        <v>52</v>
      </c>
      <c r="K14" s="22" t="s">
        <v>53</v>
      </c>
      <c r="L14" s="22">
        <v>261</v>
      </c>
      <c r="M14" s="22">
        <v>5</v>
      </c>
      <c r="N14" s="22">
        <v>0.05</v>
      </c>
      <c r="O14" s="22">
        <v>65.25</v>
      </c>
    </row>
    <row r="15" spans="1:21" x14ac:dyDescent="0.75">
      <c r="A15" s="22" t="s">
        <v>110</v>
      </c>
      <c r="B15" s="61">
        <v>25</v>
      </c>
      <c r="C15" s="61">
        <v>53</v>
      </c>
      <c r="D15" s="62">
        <v>1626</v>
      </c>
      <c r="E15" s="62">
        <v>1735</v>
      </c>
      <c r="F15" s="63">
        <v>150.093076</v>
      </c>
      <c r="G15" s="63">
        <v>-24.482654</v>
      </c>
      <c r="H15" s="63">
        <v>150.09201100000001</v>
      </c>
      <c r="I15" s="63">
        <v>-24.482517999999999</v>
      </c>
      <c r="J15" s="22" t="s">
        <v>56</v>
      </c>
      <c r="K15" s="22" t="s">
        <v>53</v>
      </c>
      <c r="L15" s="22">
        <v>109</v>
      </c>
      <c r="M15" s="22">
        <v>5</v>
      </c>
      <c r="N15" s="22">
        <v>7.4999999999999997E-2</v>
      </c>
      <c r="O15" s="22">
        <v>40.875</v>
      </c>
    </row>
    <row r="16" spans="1:21" x14ac:dyDescent="0.75">
      <c r="A16" s="22" t="s">
        <v>110</v>
      </c>
      <c r="B16" s="61">
        <v>25</v>
      </c>
      <c r="C16" s="61">
        <v>54</v>
      </c>
      <c r="D16" s="62">
        <v>1735</v>
      </c>
      <c r="E16" s="62">
        <v>1918</v>
      </c>
      <c r="F16" s="63">
        <v>150.09201100000001</v>
      </c>
      <c r="G16" s="63">
        <v>-24.482517999999999</v>
      </c>
      <c r="H16" s="63">
        <v>150.09022400000001</v>
      </c>
      <c r="I16" s="63">
        <v>-24.482289999999999</v>
      </c>
      <c r="J16" s="22" t="s">
        <v>50</v>
      </c>
      <c r="K16" s="22" t="s">
        <v>51</v>
      </c>
      <c r="L16" s="22">
        <v>183</v>
      </c>
      <c r="M16" s="22" t="s">
        <v>71</v>
      </c>
      <c r="N16" s="22" t="s">
        <v>71</v>
      </c>
      <c r="O16" s="22">
        <v>183</v>
      </c>
    </row>
    <row r="17" spans="1:15" x14ac:dyDescent="0.75">
      <c r="A17" s="22" t="s">
        <v>110</v>
      </c>
      <c r="B17" s="61">
        <v>25</v>
      </c>
      <c r="C17" s="61">
        <v>55</v>
      </c>
      <c r="D17" s="62">
        <v>1918</v>
      </c>
      <c r="E17" s="62">
        <v>2094</v>
      </c>
      <c r="F17" s="63">
        <v>150.09022400000001</v>
      </c>
      <c r="G17" s="63">
        <v>-24.482289999999999</v>
      </c>
      <c r="H17" s="63">
        <v>150.088506</v>
      </c>
      <c r="I17" s="63">
        <v>-24.482071000000001</v>
      </c>
      <c r="J17" s="22" t="s">
        <v>56</v>
      </c>
      <c r="K17" s="22" t="s">
        <v>53</v>
      </c>
      <c r="L17" s="22">
        <v>176</v>
      </c>
      <c r="M17" s="22">
        <v>5</v>
      </c>
      <c r="N17" s="22">
        <v>7.4999999999999997E-2</v>
      </c>
      <c r="O17" s="22">
        <v>66</v>
      </c>
    </row>
    <row r="18" spans="1:15" x14ac:dyDescent="0.75">
      <c r="A18" s="22" t="s">
        <v>110</v>
      </c>
      <c r="B18" s="61">
        <v>25</v>
      </c>
      <c r="C18" s="61">
        <v>56</v>
      </c>
      <c r="D18" s="62">
        <v>2094</v>
      </c>
      <c r="E18" s="62">
        <v>2244</v>
      </c>
      <c r="F18" s="63">
        <v>150.088506</v>
      </c>
      <c r="G18" s="63">
        <v>-24.482071000000001</v>
      </c>
      <c r="H18" s="63">
        <v>150.087041</v>
      </c>
      <c r="I18" s="63">
        <v>-24.481884000000001</v>
      </c>
      <c r="J18" s="22" t="s">
        <v>52</v>
      </c>
      <c r="K18" s="22" t="s">
        <v>53</v>
      </c>
      <c r="L18" s="22">
        <v>150</v>
      </c>
      <c r="M18" s="22">
        <v>5</v>
      </c>
      <c r="N18" s="22">
        <v>0.05</v>
      </c>
      <c r="O18" s="22">
        <v>37.5</v>
      </c>
    </row>
    <row r="19" spans="1:15" x14ac:dyDescent="0.75">
      <c r="A19" s="22" t="s">
        <v>110</v>
      </c>
      <c r="B19" s="61">
        <v>25</v>
      </c>
      <c r="C19" s="61">
        <v>57</v>
      </c>
      <c r="D19" s="62">
        <v>2244</v>
      </c>
      <c r="E19" s="62">
        <v>2473</v>
      </c>
      <c r="F19" s="63">
        <v>150.087041</v>
      </c>
      <c r="G19" s="63">
        <v>-24.481884000000001</v>
      </c>
      <c r="H19" s="63">
        <v>150.08480399999999</v>
      </c>
      <c r="I19" s="63">
        <v>-24.481598000000002</v>
      </c>
      <c r="J19" s="22" t="s">
        <v>52</v>
      </c>
      <c r="K19" s="22" t="s">
        <v>53</v>
      </c>
      <c r="L19" s="22">
        <v>229</v>
      </c>
      <c r="M19" s="22">
        <v>5</v>
      </c>
      <c r="N19" s="22">
        <v>0.05</v>
      </c>
      <c r="O19" s="22">
        <v>57.25</v>
      </c>
    </row>
    <row r="20" spans="1:15" x14ac:dyDescent="0.75">
      <c r="A20" s="22" t="s">
        <v>110</v>
      </c>
      <c r="B20" s="61">
        <v>25</v>
      </c>
      <c r="C20" s="61">
        <v>58</v>
      </c>
      <c r="D20" s="62">
        <v>2473</v>
      </c>
      <c r="E20" s="62">
        <v>2618</v>
      </c>
      <c r="F20" s="63">
        <v>150.08480399999999</v>
      </c>
      <c r="G20" s="63">
        <v>-24.481598000000002</v>
      </c>
      <c r="H20" s="63">
        <v>150.08338800000001</v>
      </c>
      <c r="I20" s="63">
        <v>-24.481417</v>
      </c>
      <c r="J20" s="22" t="s">
        <v>54</v>
      </c>
      <c r="K20" s="22" t="s">
        <v>51</v>
      </c>
      <c r="L20" s="22">
        <v>145</v>
      </c>
      <c r="M20" s="22" t="s">
        <v>71</v>
      </c>
      <c r="N20" s="22" t="s">
        <v>71</v>
      </c>
      <c r="O20" s="22">
        <v>145</v>
      </c>
    </row>
    <row r="21" spans="1:15" x14ac:dyDescent="0.75">
      <c r="A21" s="22" t="s">
        <v>110</v>
      </c>
      <c r="B21" s="61">
        <v>25</v>
      </c>
      <c r="C21" s="61">
        <v>59</v>
      </c>
      <c r="D21" s="62">
        <v>2618</v>
      </c>
      <c r="E21" s="62">
        <v>2724</v>
      </c>
      <c r="F21" s="63">
        <v>150.08338800000001</v>
      </c>
      <c r="G21" s="63">
        <v>-24.481417</v>
      </c>
      <c r="H21" s="63">
        <v>150.08235300000001</v>
      </c>
      <c r="I21" s="63">
        <v>-24.481285</v>
      </c>
      <c r="J21" s="22" t="s">
        <v>52</v>
      </c>
      <c r="K21" s="22" t="s">
        <v>53</v>
      </c>
      <c r="L21" s="22">
        <v>106</v>
      </c>
      <c r="M21" s="22">
        <v>5</v>
      </c>
      <c r="N21" s="22">
        <v>0.05</v>
      </c>
      <c r="O21" s="22">
        <v>26.5</v>
      </c>
    </row>
    <row r="22" spans="1:15" x14ac:dyDescent="0.75">
      <c r="A22" s="22" t="s">
        <v>110</v>
      </c>
      <c r="B22" s="61">
        <v>25</v>
      </c>
      <c r="C22" s="61">
        <v>60</v>
      </c>
      <c r="D22" s="62">
        <v>2724</v>
      </c>
      <c r="E22" s="62">
        <v>2837</v>
      </c>
      <c r="F22" s="63">
        <v>150.08235300000001</v>
      </c>
      <c r="G22" s="63">
        <v>-24.481285</v>
      </c>
      <c r="H22" s="63">
        <v>150.08125000000001</v>
      </c>
      <c r="I22" s="63">
        <v>-24.481144</v>
      </c>
      <c r="J22" s="22" t="s">
        <v>52</v>
      </c>
      <c r="K22" s="22" t="s">
        <v>53</v>
      </c>
      <c r="L22" s="22">
        <v>113</v>
      </c>
      <c r="M22" s="22">
        <v>5</v>
      </c>
      <c r="N22" s="22">
        <v>0.05</v>
      </c>
      <c r="O22" s="22">
        <v>28.25</v>
      </c>
    </row>
    <row r="23" spans="1:15" x14ac:dyDescent="0.75">
      <c r="A23" s="22" t="s">
        <v>110</v>
      </c>
      <c r="B23" s="61">
        <v>25</v>
      </c>
      <c r="C23" s="61">
        <v>61</v>
      </c>
      <c r="D23" s="62">
        <v>2837</v>
      </c>
      <c r="E23" s="62">
        <v>2845</v>
      </c>
      <c r="F23" s="63">
        <v>150.08125000000001</v>
      </c>
      <c r="G23" s="63">
        <v>-24.481144</v>
      </c>
      <c r="H23" s="63">
        <v>150.08117100000001</v>
      </c>
      <c r="I23" s="63">
        <v>-24.481134000000001</v>
      </c>
      <c r="J23" s="22" t="s">
        <v>121</v>
      </c>
      <c r="K23" s="22" t="s">
        <v>53</v>
      </c>
      <c r="L23" s="22">
        <v>8</v>
      </c>
      <c r="M23" s="22">
        <v>5</v>
      </c>
      <c r="N23" s="22">
        <v>0.75</v>
      </c>
      <c r="O23" s="22">
        <v>30</v>
      </c>
    </row>
    <row r="24" spans="1:15" x14ac:dyDescent="0.75">
      <c r="A24" s="22" t="s">
        <v>110</v>
      </c>
      <c r="B24" s="61">
        <v>25</v>
      </c>
      <c r="C24" s="61">
        <v>62</v>
      </c>
      <c r="D24" s="62">
        <v>2849</v>
      </c>
      <c r="E24" s="62">
        <v>2977</v>
      </c>
      <c r="F24" s="63">
        <v>150.081132</v>
      </c>
      <c r="G24" s="63">
        <v>-24.481128999999999</v>
      </c>
      <c r="H24" s="63">
        <v>150.079882</v>
      </c>
      <c r="I24" s="63">
        <v>-24.480969999999999</v>
      </c>
      <c r="J24" s="22" t="s">
        <v>52</v>
      </c>
      <c r="K24" s="22" t="s">
        <v>53</v>
      </c>
      <c r="L24" s="22">
        <v>128</v>
      </c>
      <c r="M24" s="22">
        <v>5</v>
      </c>
      <c r="N24" s="22">
        <v>0.05</v>
      </c>
      <c r="O24" s="22">
        <v>32</v>
      </c>
    </row>
    <row r="25" spans="1:15" x14ac:dyDescent="0.75">
      <c r="A25" s="22" t="s">
        <v>110</v>
      </c>
      <c r="B25" s="61">
        <v>25</v>
      </c>
      <c r="C25" s="61">
        <v>63</v>
      </c>
      <c r="D25" s="62">
        <v>2977</v>
      </c>
      <c r="E25" s="62">
        <v>3211</v>
      </c>
      <c r="F25" s="63">
        <v>150.079882</v>
      </c>
      <c r="G25" s="63">
        <v>-24.480969999999999</v>
      </c>
      <c r="H25" s="63">
        <v>150.077597</v>
      </c>
      <c r="I25" s="63">
        <v>-24.480678000000001</v>
      </c>
      <c r="J25" s="22" t="s">
        <v>56</v>
      </c>
      <c r="K25" s="22" t="s">
        <v>53</v>
      </c>
      <c r="L25" s="22">
        <v>234</v>
      </c>
      <c r="M25" s="22">
        <v>5</v>
      </c>
      <c r="N25" s="22">
        <v>7.4999999999999997E-2</v>
      </c>
      <c r="O25" s="22">
        <v>87.75</v>
      </c>
    </row>
    <row r="26" spans="1:15" x14ac:dyDescent="0.75">
      <c r="A26" s="22" t="s">
        <v>110</v>
      </c>
      <c r="B26" s="61">
        <v>25</v>
      </c>
      <c r="C26" s="61">
        <v>64</v>
      </c>
      <c r="D26" s="62">
        <v>3211</v>
      </c>
      <c r="E26" s="62">
        <v>3385</v>
      </c>
      <c r="F26" s="63">
        <v>150.077597</v>
      </c>
      <c r="G26" s="63">
        <v>-24.480678000000001</v>
      </c>
      <c r="H26" s="63">
        <v>150.075898</v>
      </c>
      <c r="I26" s="63">
        <v>-24.480460999999998</v>
      </c>
      <c r="J26" s="22" t="s">
        <v>50</v>
      </c>
      <c r="K26" s="22" t="s">
        <v>51</v>
      </c>
      <c r="L26" s="22">
        <v>174</v>
      </c>
      <c r="M26" s="22" t="s">
        <v>71</v>
      </c>
      <c r="N26" s="22" t="s">
        <v>71</v>
      </c>
      <c r="O26" s="22">
        <v>174</v>
      </c>
    </row>
    <row r="27" spans="1:15" x14ac:dyDescent="0.75">
      <c r="A27" s="22" t="s">
        <v>110</v>
      </c>
      <c r="B27" s="61">
        <v>25</v>
      </c>
      <c r="C27" s="61">
        <v>65</v>
      </c>
      <c r="D27" s="62">
        <v>3385</v>
      </c>
      <c r="E27" s="62">
        <v>3863</v>
      </c>
      <c r="F27" s="63">
        <v>150.075898</v>
      </c>
      <c r="G27" s="63">
        <v>-24.480460999999998</v>
      </c>
      <c r="H27" s="63">
        <v>150.07123000000001</v>
      </c>
      <c r="I27" s="63">
        <v>-24.479863999999999</v>
      </c>
      <c r="J27" s="22" t="s">
        <v>54</v>
      </c>
      <c r="K27" s="22" t="s">
        <v>51</v>
      </c>
      <c r="L27" s="22">
        <v>478</v>
      </c>
      <c r="M27" s="22" t="s">
        <v>71</v>
      </c>
      <c r="N27" s="22" t="s">
        <v>71</v>
      </c>
      <c r="O27" s="22">
        <v>478</v>
      </c>
    </row>
    <row r="28" spans="1:15" x14ac:dyDescent="0.75">
      <c r="A28" s="22" t="s">
        <v>110</v>
      </c>
      <c r="B28" s="61">
        <v>25</v>
      </c>
      <c r="C28" s="61">
        <v>66</v>
      </c>
      <c r="D28" s="62">
        <v>4043</v>
      </c>
      <c r="E28" s="62">
        <v>4398</v>
      </c>
      <c r="F28" s="63">
        <v>150.07099500000001</v>
      </c>
      <c r="G28" s="63">
        <v>-24.478483000000001</v>
      </c>
      <c r="H28" s="63">
        <v>150.071404</v>
      </c>
      <c r="I28" s="63">
        <v>-24.475301999999999</v>
      </c>
      <c r="J28" s="22" t="s">
        <v>52</v>
      </c>
      <c r="K28" s="22" t="s">
        <v>53</v>
      </c>
      <c r="L28" s="22">
        <v>355</v>
      </c>
      <c r="M28" s="22">
        <v>5</v>
      </c>
      <c r="N28" s="22">
        <v>0.05</v>
      </c>
      <c r="O28" s="22">
        <v>88.75</v>
      </c>
    </row>
    <row r="29" spans="1:15" x14ac:dyDescent="0.75">
      <c r="A29" s="22" t="s">
        <v>110</v>
      </c>
      <c r="B29" s="61">
        <v>25</v>
      </c>
      <c r="C29" s="61">
        <v>67</v>
      </c>
      <c r="D29" s="62">
        <v>4398</v>
      </c>
      <c r="E29" s="62">
        <v>4720</v>
      </c>
      <c r="F29" s="63">
        <v>150.071404</v>
      </c>
      <c r="G29" s="63">
        <v>-24.475301999999999</v>
      </c>
      <c r="H29" s="63">
        <v>150.07177300000001</v>
      </c>
      <c r="I29" s="63">
        <v>-24.472415999999999</v>
      </c>
      <c r="J29" s="22" t="s">
        <v>52</v>
      </c>
      <c r="K29" s="22" t="s">
        <v>53</v>
      </c>
      <c r="L29" s="22">
        <v>322</v>
      </c>
      <c r="M29" s="22">
        <v>5</v>
      </c>
      <c r="N29" s="22">
        <v>0.05</v>
      </c>
      <c r="O29" s="22">
        <v>80.5</v>
      </c>
    </row>
    <row r="30" spans="1:15" x14ac:dyDescent="0.75">
      <c r="A30" s="22" t="s">
        <v>110</v>
      </c>
      <c r="B30" s="61">
        <v>25</v>
      </c>
      <c r="C30" s="61">
        <v>68</v>
      </c>
      <c r="D30" s="62">
        <v>4720</v>
      </c>
      <c r="E30" s="62">
        <v>5059</v>
      </c>
      <c r="F30" s="63">
        <v>150.07177300000001</v>
      </c>
      <c r="G30" s="63">
        <v>-24.472415999999999</v>
      </c>
      <c r="H30" s="63">
        <v>150.07213100000001</v>
      </c>
      <c r="I30" s="63">
        <v>-24.469373999999998</v>
      </c>
      <c r="J30" s="22" t="s">
        <v>52</v>
      </c>
      <c r="K30" s="22" t="s">
        <v>53</v>
      </c>
      <c r="L30" s="22">
        <v>339</v>
      </c>
      <c r="M30" s="22">
        <v>5</v>
      </c>
      <c r="N30" s="22">
        <v>0.05</v>
      </c>
      <c r="O30" s="22">
        <v>84.75</v>
      </c>
    </row>
    <row r="31" spans="1:15" x14ac:dyDescent="0.75">
      <c r="A31" s="22" t="s">
        <v>110</v>
      </c>
      <c r="B31" s="61">
        <v>25</v>
      </c>
      <c r="C31" s="61">
        <v>69</v>
      </c>
      <c r="D31" s="62">
        <v>5059</v>
      </c>
      <c r="E31" s="62">
        <v>5271</v>
      </c>
      <c r="F31" s="63">
        <v>150.07213100000001</v>
      </c>
      <c r="G31" s="63">
        <v>-24.469373999999998</v>
      </c>
      <c r="H31" s="63">
        <v>150.07238000000001</v>
      </c>
      <c r="I31" s="63">
        <v>-24.467475</v>
      </c>
      <c r="J31" s="22" t="s">
        <v>56</v>
      </c>
      <c r="K31" s="22" t="s">
        <v>53</v>
      </c>
      <c r="L31" s="22">
        <v>212</v>
      </c>
      <c r="M31" s="22">
        <v>5</v>
      </c>
      <c r="N31" s="22">
        <v>7.4999999999999997E-2</v>
      </c>
      <c r="O31" s="22">
        <v>79.5</v>
      </c>
    </row>
    <row r="32" spans="1:15" x14ac:dyDescent="0.75">
      <c r="A32" s="22" t="s">
        <v>110</v>
      </c>
      <c r="B32" s="61">
        <v>25</v>
      </c>
      <c r="C32" s="61">
        <v>70</v>
      </c>
      <c r="D32" s="62">
        <v>5271</v>
      </c>
      <c r="E32" s="62">
        <v>5717</v>
      </c>
      <c r="F32" s="63">
        <v>150.07238000000001</v>
      </c>
      <c r="G32" s="63">
        <v>-24.467475</v>
      </c>
      <c r="H32" s="63">
        <v>150.072903</v>
      </c>
      <c r="I32" s="63">
        <v>-24.463479</v>
      </c>
      <c r="J32" s="22" t="s">
        <v>52</v>
      </c>
      <c r="K32" s="22" t="s">
        <v>53</v>
      </c>
      <c r="L32" s="22">
        <v>446</v>
      </c>
      <c r="M32" s="22">
        <v>5</v>
      </c>
      <c r="N32" s="22">
        <v>0.05</v>
      </c>
      <c r="O32" s="22">
        <v>111.5</v>
      </c>
    </row>
    <row r="33" spans="1:15" x14ac:dyDescent="0.75">
      <c r="A33" s="22" t="s">
        <v>110</v>
      </c>
      <c r="B33" s="61">
        <v>25</v>
      </c>
      <c r="C33" s="61">
        <v>71</v>
      </c>
      <c r="D33" s="62">
        <v>5717</v>
      </c>
      <c r="E33" s="62">
        <v>6229</v>
      </c>
      <c r="F33" s="63">
        <v>150.072903</v>
      </c>
      <c r="G33" s="63">
        <v>-24.463479</v>
      </c>
      <c r="H33" s="63">
        <v>150.073463</v>
      </c>
      <c r="I33" s="63">
        <v>-24.458887000000001</v>
      </c>
      <c r="J33" s="22" t="s">
        <v>52</v>
      </c>
      <c r="K33" s="22" t="s">
        <v>53</v>
      </c>
      <c r="L33" s="22">
        <v>512</v>
      </c>
      <c r="M33" s="22">
        <v>5</v>
      </c>
      <c r="N33" s="22">
        <v>0.05</v>
      </c>
      <c r="O33" s="22">
        <v>128</v>
      </c>
    </row>
    <row r="34" spans="1:15" x14ac:dyDescent="0.75">
      <c r="A34" s="22" t="s">
        <v>110</v>
      </c>
      <c r="B34" s="61">
        <v>25</v>
      </c>
      <c r="C34" s="61">
        <v>72</v>
      </c>
      <c r="D34" s="62">
        <v>6229</v>
      </c>
      <c r="E34" s="62">
        <v>6336</v>
      </c>
      <c r="F34" s="63">
        <v>150.073463</v>
      </c>
      <c r="G34" s="63">
        <v>-24.458887000000001</v>
      </c>
      <c r="H34" s="63">
        <v>150.07357999999999</v>
      </c>
      <c r="I34" s="63">
        <v>-24.457927000000002</v>
      </c>
      <c r="J34" s="22" t="s">
        <v>50</v>
      </c>
      <c r="K34" s="22" t="s">
        <v>51</v>
      </c>
      <c r="L34" s="22">
        <v>107</v>
      </c>
      <c r="M34" s="22" t="s">
        <v>71</v>
      </c>
      <c r="N34" s="22" t="s">
        <v>71</v>
      </c>
      <c r="O34" s="22">
        <v>107</v>
      </c>
    </row>
    <row r="35" spans="1:15" x14ac:dyDescent="0.75">
      <c r="A35" s="22" t="s">
        <v>110</v>
      </c>
      <c r="B35" s="61">
        <v>25</v>
      </c>
      <c r="C35" s="61">
        <v>73</v>
      </c>
      <c r="D35" s="62">
        <v>6336</v>
      </c>
      <c r="E35" s="62">
        <v>6973</v>
      </c>
      <c r="F35" s="63">
        <v>150.07357999999999</v>
      </c>
      <c r="G35" s="63">
        <v>-24.457927000000002</v>
      </c>
      <c r="H35" s="63">
        <v>150.07428200000001</v>
      </c>
      <c r="I35" s="63">
        <v>-24.452214999999999</v>
      </c>
      <c r="J35" s="22" t="s">
        <v>56</v>
      </c>
      <c r="K35" s="22" t="s">
        <v>53</v>
      </c>
      <c r="L35" s="22">
        <v>637</v>
      </c>
      <c r="M35" s="22">
        <v>5</v>
      </c>
      <c r="N35" s="22">
        <v>7.4999999999999997E-2</v>
      </c>
      <c r="O35" s="22">
        <v>238.875</v>
      </c>
    </row>
    <row r="36" spans="1:15" x14ac:dyDescent="0.75">
      <c r="A36" s="22" t="s">
        <v>110</v>
      </c>
      <c r="B36" s="61">
        <v>25</v>
      </c>
      <c r="C36" s="61">
        <v>74</v>
      </c>
      <c r="D36" s="62">
        <v>6973</v>
      </c>
      <c r="E36" s="62">
        <v>7328</v>
      </c>
      <c r="F36" s="63">
        <v>150.07428200000001</v>
      </c>
      <c r="G36" s="63">
        <v>-24.452214999999999</v>
      </c>
      <c r="H36" s="63">
        <v>150.07468</v>
      </c>
      <c r="I36" s="63">
        <v>-24.449031999999999</v>
      </c>
      <c r="J36" s="22" t="s">
        <v>56</v>
      </c>
      <c r="K36" s="22" t="s">
        <v>53</v>
      </c>
      <c r="L36" s="22">
        <v>355</v>
      </c>
      <c r="M36" s="22">
        <v>5</v>
      </c>
      <c r="N36" s="22">
        <v>7.4999999999999997E-2</v>
      </c>
      <c r="O36" s="22">
        <v>133.125</v>
      </c>
    </row>
    <row r="37" spans="1:15" x14ac:dyDescent="0.75">
      <c r="A37" s="22" t="s">
        <v>110</v>
      </c>
      <c r="B37" s="61">
        <v>25</v>
      </c>
      <c r="C37" s="61">
        <v>75</v>
      </c>
      <c r="D37" s="62">
        <v>7328</v>
      </c>
      <c r="E37" s="62">
        <v>7888</v>
      </c>
      <c r="F37" s="63">
        <v>150.07468</v>
      </c>
      <c r="G37" s="63">
        <v>-24.449031999999999</v>
      </c>
      <c r="H37" s="63">
        <v>150.0753</v>
      </c>
      <c r="I37" s="63">
        <v>-24.444009999999999</v>
      </c>
      <c r="J37" s="22" t="s">
        <v>52</v>
      </c>
      <c r="K37" s="22" t="s">
        <v>53</v>
      </c>
      <c r="L37" s="22">
        <v>560</v>
      </c>
      <c r="M37" s="22">
        <v>5</v>
      </c>
      <c r="N37" s="22">
        <v>0.05</v>
      </c>
      <c r="O37" s="22">
        <v>140</v>
      </c>
    </row>
    <row r="38" spans="1:15" x14ac:dyDescent="0.75">
      <c r="A38" s="22" t="s">
        <v>110</v>
      </c>
      <c r="B38" s="61">
        <v>25</v>
      </c>
      <c r="C38" s="61">
        <v>76</v>
      </c>
      <c r="D38" s="62">
        <v>7888</v>
      </c>
      <c r="E38" s="62">
        <v>8523</v>
      </c>
      <c r="F38" s="63">
        <v>150.0753</v>
      </c>
      <c r="G38" s="63">
        <v>-24.444009999999999</v>
      </c>
      <c r="H38" s="63">
        <v>150.075819</v>
      </c>
      <c r="I38" s="63">
        <v>-24.438338999999999</v>
      </c>
      <c r="J38" s="22" t="s">
        <v>52</v>
      </c>
      <c r="K38" s="22" t="s">
        <v>53</v>
      </c>
      <c r="L38" s="22">
        <v>635</v>
      </c>
      <c r="M38" s="22">
        <v>5</v>
      </c>
      <c r="N38" s="22">
        <v>0.05</v>
      </c>
      <c r="O38" s="22">
        <v>158.75</v>
      </c>
    </row>
    <row r="39" spans="1:15" x14ac:dyDescent="0.75">
      <c r="A39" s="22" t="s">
        <v>110</v>
      </c>
      <c r="B39" s="61">
        <v>25</v>
      </c>
      <c r="C39" s="61">
        <v>77</v>
      </c>
      <c r="D39" s="62">
        <v>8523</v>
      </c>
      <c r="E39" s="62">
        <v>8861</v>
      </c>
      <c r="F39" s="63">
        <v>150.075819</v>
      </c>
      <c r="G39" s="63">
        <v>-24.438338999999999</v>
      </c>
      <c r="H39" s="63">
        <v>150.072563</v>
      </c>
      <c r="I39" s="63">
        <v>-24.437863</v>
      </c>
      <c r="J39" s="22" t="s">
        <v>52</v>
      </c>
      <c r="K39" s="22" t="s">
        <v>53</v>
      </c>
      <c r="L39" s="22">
        <v>338</v>
      </c>
      <c r="M39" s="22">
        <v>5</v>
      </c>
      <c r="N39" s="22">
        <v>0.05</v>
      </c>
      <c r="O39" s="22">
        <v>84.5</v>
      </c>
    </row>
    <row r="40" spans="1:15" x14ac:dyDescent="0.75">
      <c r="A40" s="22" t="s">
        <v>110</v>
      </c>
      <c r="B40" s="61">
        <v>25</v>
      </c>
      <c r="C40" s="61">
        <v>78</v>
      </c>
      <c r="D40" s="62">
        <v>8861</v>
      </c>
      <c r="E40" s="62">
        <v>8966</v>
      </c>
      <c r="F40" s="63">
        <v>150.072563</v>
      </c>
      <c r="G40" s="63">
        <v>-24.437863</v>
      </c>
      <c r="H40" s="63">
        <v>150.07153500000001</v>
      </c>
      <c r="I40" s="63">
        <v>-24.437756</v>
      </c>
      <c r="J40" s="22" t="s">
        <v>50</v>
      </c>
      <c r="K40" s="22" t="s">
        <v>51</v>
      </c>
      <c r="L40" s="22">
        <v>105</v>
      </c>
      <c r="M40" s="22" t="s">
        <v>71</v>
      </c>
      <c r="N40" s="22" t="s">
        <v>71</v>
      </c>
      <c r="O40" s="22">
        <v>105</v>
      </c>
    </row>
    <row r="41" spans="1:15" x14ac:dyDescent="0.75">
      <c r="A41" s="22" t="s">
        <v>110</v>
      </c>
      <c r="B41" s="61">
        <v>25</v>
      </c>
      <c r="C41" s="61">
        <v>79</v>
      </c>
      <c r="D41" s="62">
        <v>8966</v>
      </c>
      <c r="E41" s="62">
        <v>9114</v>
      </c>
      <c r="F41" s="63">
        <v>150.07153500000001</v>
      </c>
      <c r="G41" s="63">
        <v>-24.437756</v>
      </c>
      <c r="H41" s="63">
        <v>150.07008500000001</v>
      </c>
      <c r="I41" s="63">
        <v>-24.437607</v>
      </c>
      <c r="J41" s="22" t="s">
        <v>52</v>
      </c>
      <c r="K41" s="22" t="s">
        <v>53</v>
      </c>
      <c r="L41" s="22">
        <v>148</v>
      </c>
      <c r="M41" s="22">
        <v>5</v>
      </c>
      <c r="N41" s="22">
        <v>0.05</v>
      </c>
      <c r="O41" s="22">
        <v>37</v>
      </c>
    </row>
    <row r="42" spans="1:15" x14ac:dyDescent="0.75">
      <c r="A42" s="22" t="s">
        <v>110</v>
      </c>
      <c r="B42" s="61">
        <v>25</v>
      </c>
      <c r="C42" s="61">
        <v>80</v>
      </c>
      <c r="D42" s="62">
        <v>9114</v>
      </c>
      <c r="E42" s="62">
        <v>9562</v>
      </c>
      <c r="F42" s="63">
        <v>150.07008500000001</v>
      </c>
      <c r="G42" s="63">
        <v>-24.437607</v>
      </c>
      <c r="H42" s="63">
        <v>150.065697</v>
      </c>
      <c r="I42" s="63">
        <v>-24.437152999999999</v>
      </c>
      <c r="J42" s="22" t="s">
        <v>50</v>
      </c>
      <c r="K42" s="22" t="s">
        <v>51</v>
      </c>
      <c r="L42" s="22">
        <v>448</v>
      </c>
      <c r="M42" s="22" t="s">
        <v>71</v>
      </c>
      <c r="N42" s="22" t="s">
        <v>71</v>
      </c>
      <c r="O42" s="22">
        <v>448</v>
      </c>
    </row>
    <row r="43" spans="1:15" x14ac:dyDescent="0.75">
      <c r="A43" s="22" t="s">
        <v>110</v>
      </c>
      <c r="B43" s="61">
        <v>25</v>
      </c>
      <c r="C43" s="61">
        <v>81</v>
      </c>
      <c r="D43" s="62">
        <v>9562</v>
      </c>
      <c r="E43" s="62">
        <v>9775</v>
      </c>
      <c r="F43" s="63">
        <v>150.065697</v>
      </c>
      <c r="G43" s="63">
        <v>-24.437152999999999</v>
      </c>
      <c r="H43" s="63">
        <v>150.06361000000001</v>
      </c>
      <c r="I43" s="63">
        <v>-24.436937</v>
      </c>
      <c r="J43" s="22" t="s">
        <v>50</v>
      </c>
      <c r="K43" s="22" t="s">
        <v>51</v>
      </c>
      <c r="L43" s="22">
        <v>213</v>
      </c>
      <c r="M43" s="22" t="s">
        <v>71</v>
      </c>
      <c r="N43" s="22" t="s">
        <v>71</v>
      </c>
      <c r="O43" s="22">
        <v>213</v>
      </c>
    </row>
    <row r="44" spans="1:15" x14ac:dyDescent="0.75">
      <c r="A44" s="22" t="s">
        <v>110</v>
      </c>
      <c r="B44" s="61">
        <v>25</v>
      </c>
      <c r="C44" s="61">
        <v>82</v>
      </c>
      <c r="D44" s="62">
        <v>9775</v>
      </c>
      <c r="E44" s="62">
        <v>9883</v>
      </c>
      <c r="F44" s="63">
        <v>150.06361000000001</v>
      </c>
      <c r="G44" s="63">
        <v>-24.436937</v>
      </c>
      <c r="H44" s="63">
        <v>150.06255300000001</v>
      </c>
      <c r="I44" s="63">
        <v>-24.436827000000001</v>
      </c>
      <c r="J44" s="22" t="s">
        <v>52</v>
      </c>
      <c r="K44" s="22" t="s">
        <v>53</v>
      </c>
      <c r="L44" s="22">
        <v>108</v>
      </c>
      <c r="M44" s="22">
        <v>5</v>
      </c>
      <c r="N44" s="22">
        <v>0.05</v>
      </c>
      <c r="O44" s="22">
        <v>27</v>
      </c>
    </row>
    <row r="45" spans="1:15" x14ac:dyDescent="0.75">
      <c r="A45" s="22" t="s">
        <v>110</v>
      </c>
      <c r="B45" s="61">
        <v>25</v>
      </c>
      <c r="C45" s="61">
        <v>83</v>
      </c>
      <c r="D45" s="62">
        <v>9883</v>
      </c>
      <c r="E45" s="62">
        <v>10075</v>
      </c>
      <c r="F45" s="63">
        <v>150.06255300000001</v>
      </c>
      <c r="G45" s="63">
        <v>-24.436827000000001</v>
      </c>
      <c r="H45" s="63">
        <v>150.06067200000001</v>
      </c>
      <c r="I45" s="63">
        <v>-24.436633</v>
      </c>
      <c r="J45" s="22" t="s">
        <v>50</v>
      </c>
      <c r="K45" s="22" t="s">
        <v>51</v>
      </c>
      <c r="L45" s="22">
        <v>192</v>
      </c>
      <c r="M45" s="22" t="s">
        <v>71</v>
      </c>
      <c r="N45" s="22" t="s">
        <v>71</v>
      </c>
      <c r="O45" s="22">
        <v>192</v>
      </c>
    </row>
    <row r="46" spans="1:15" x14ac:dyDescent="0.75">
      <c r="A46" s="22" t="s">
        <v>110</v>
      </c>
      <c r="B46" s="61">
        <v>25</v>
      </c>
      <c r="C46" s="61">
        <v>84</v>
      </c>
      <c r="D46" s="62">
        <v>10075</v>
      </c>
      <c r="E46" s="62">
        <v>10559</v>
      </c>
      <c r="F46" s="63">
        <v>150.06067200000001</v>
      </c>
      <c r="G46" s="63">
        <v>-24.436633</v>
      </c>
      <c r="H46" s="63">
        <v>150.05593099999999</v>
      </c>
      <c r="I46" s="63">
        <v>-24.436142</v>
      </c>
      <c r="J46" s="22" t="s">
        <v>56</v>
      </c>
      <c r="K46" s="22" t="s">
        <v>53</v>
      </c>
      <c r="L46" s="22">
        <v>484</v>
      </c>
      <c r="M46" s="22">
        <v>5</v>
      </c>
      <c r="N46" s="22">
        <v>7.4999999999999997E-2</v>
      </c>
      <c r="O46" s="22">
        <v>181.5</v>
      </c>
    </row>
    <row r="47" spans="1:15" x14ac:dyDescent="0.75">
      <c r="A47" s="22" t="s">
        <v>110</v>
      </c>
      <c r="B47" s="61">
        <v>25</v>
      </c>
      <c r="C47" s="61">
        <v>85</v>
      </c>
      <c r="D47" s="62">
        <v>10559</v>
      </c>
      <c r="E47" s="62">
        <v>10838</v>
      </c>
      <c r="F47" s="63">
        <v>150.05593099999999</v>
      </c>
      <c r="G47" s="63">
        <v>-24.436142</v>
      </c>
      <c r="H47" s="63">
        <v>150.05319800000001</v>
      </c>
      <c r="I47" s="63">
        <v>-24.435860000000002</v>
      </c>
      <c r="J47" s="22" t="s">
        <v>50</v>
      </c>
      <c r="K47" s="22" t="s">
        <v>51</v>
      </c>
      <c r="L47" s="22">
        <v>279</v>
      </c>
      <c r="M47" s="22" t="s">
        <v>71</v>
      </c>
      <c r="N47" s="22" t="s">
        <v>71</v>
      </c>
      <c r="O47" s="22">
        <v>279</v>
      </c>
    </row>
    <row r="48" spans="1:15" x14ac:dyDescent="0.75">
      <c r="A48" s="22" t="s">
        <v>110</v>
      </c>
      <c r="B48" s="61">
        <v>25</v>
      </c>
      <c r="C48" s="61">
        <v>86</v>
      </c>
      <c r="D48" s="62">
        <v>10838</v>
      </c>
      <c r="E48" s="62">
        <v>11115</v>
      </c>
      <c r="F48" s="63">
        <v>150.05319800000001</v>
      </c>
      <c r="G48" s="63">
        <v>-24.435860000000002</v>
      </c>
      <c r="H48" s="63">
        <v>150.05048500000001</v>
      </c>
      <c r="I48" s="63">
        <v>-24.435579000000001</v>
      </c>
      <c r="J48" s="22" t="s">
        <v>52</v>
      </c>
      <c r="K48" s="22" t="s">
        <v>53</v>
      </c>
      <c r="L48" s="22">
        <v>277</v>
      </c>
      <c r="M48" s="22">
        <v>5</v>
      </c>
      <c r="N48" s="22">
        <v>0.05</v>
      </c>
      <c r="O48" s="22">
        <v>69.25</v>
      </c>
    </row>
    <row r="49" spans="1:15" x14ac:dyDescent="0.75">
      <c r="A49" s="22" t="s">
        <v>110</v>
      </c>
      <c r="B49" s="61">
        <v>25</v>
      </c>
      <c r="C49" s="61">
        <v>87</v>
      </c>
      <c r="D49" s="62">
        <v>11115</v>
      </c>
      <c r="E49" s="62">
        <v>11753</v>
      </c>
      <c r="F49" s="63">
        <v>150.05048500000001</v>
      </c>
      <c r="G49" s="63">
        <v>-24.435579000000001</v>
      </c>
      <c r="H49" s="63">
        <v>150.04423600000001</v>
      </c>
      <c r="I49" s="63">
        <v>-24.434933000000001</v>
      </c>
      <c r="J49" s="22" t="s">
        <v>50</v>
      </c>
      <c r="K49" s="22" t="s">
        <v>51</v>
      </c>
      <c r="L49" s="22">
        <v>638</v>
      </c>
      <c r="M49" s="22" t="s">
        <v>71</v>
      </c>
      <c r="N49" s="22" t="s">
        <v>71</v>
      </c>
      <c r="O49" s="22">
        <v>638</v>
      </c>
    </row>
    <row r="50" spans="1:15" x14ac:dyDescent="0.75">
      <c r="A50" s="22" t="s">
        <v>110</v>
      </c>
      <c r="B50" s="61">
        <v>25</v>
      </c>
      <c r="C50" s="61">
        <v>88</v>
      </c>
      <c r="D50" s="62">
        <v>11753</v>
      </c>
      <c r="E50" s="62">
        <v>12219</v>
      </c>
      <c r="F50" s="63">
        <v>150.04423600000001</v>
      </c>
      <c r="G50" s="63">
        <v>-24.434933000000001</v>
      </c>
      <c r="H50" s="63">
        <v>150.03967</v>
      </c>
      <c r="I50" s="63">
        <v>-24.434469</v>
      </c>
      <c r="J50" s="22" t="s">
        <v>50</v>
      </c>
      <c r="K50" s="22" t="s">
        <v>51</v>
      </c>
      <c r="L50" s="22">
        <v>466</v>
      </c>
      <c r="M50" s="22" t="s">
        <v>71</v>
      </c>
      <c r="N50" s="22" t="s">
        <v>71</v>
      </c>
      <c r="O50" s="22">
        <v>466</v>
      </c>
    </row>
    <row r="51" spans="1:15" x14ac:dyDescent="0.75">
      <c r="A51" s="22" t="s">
        <v>110</v>
      </c>
      <c r="B51" s="61">
        <v>25</v>
      </c>
      <c r="C51" s="61">
        <v>89</v>
      </c>
      <c r="D51" s="62">
        <v>12219</v>
      </c>
      <c r="E51" s="62">
        <v>12856</v>
      </c>
      <c r="F51" s="63">
        <v>150.03967</v>
      </c>
      <c r="G51" s="63">
        <v>-24.434469</v>
      </c>
      <c r="H51" s="63">
        <v>150.03341599999999</v>
      </c>
      <c r="I51" s="63">
        <v>-24.433962000000001</v>
      </c>
      <c r="J51" s="22" t="s">
        <v>52</v>
      </c>
      <c r="K51" s="22" t="s">
        <v>53</v>
      </c>
      <c r="L51" s="22">
        <v>637</v>
      </c>
      <c r="M51" s="22">
        <v>5</v>
      </c>
      <c r="N51" s="22">
        <v>0.05</v>
      </c>
      <c r="O51" s="22">
        <v>159.25</v>
      </c>
    </row>
    <row r="52" spans="1:15" x14ac:dyDescent="0.75">
      <c r="A52" s="22" t="s">
        <v>110</v>
      </c>
      <c r="B52" s="61">
        <v>25</v>
      </c>
      <c r="C52" s="61">
        <v>90</v>
      </c>
      <c r="D52" s="62">
        <v>12856</v>
      </c>
      <c r="E52" s="62">
        <v>13409</v>
      </c>
      <c r="F52" s="63">
        <v>150.03341599999999</v>
      </c>
      <c r="G52" s="63">
        <v>-24.433962000000001</v>
      </c>
      <c r="H52" s="63">
        <v>150.027984</v>
      </c>
      <c r="I52" s="63">
        <v>-24.433547999999998</v>
      </c>
      <c r="J52" s="22" t="s">
        <v>52</v>
      </c>
      <c r="K52" s="22" t="s">
        <v>53</v>
      </c>
      <c r="L52" s="22">
        <v>553</v>
      </c>
      <c r="M52" s="22">
        <v>5</v>
      </c>
      <c r="N52" s="22">
        <v>0.05</v>
      </c>
      <c r="O52" s="22">
        <v>138.25</v>
      </c>
    </row>
    <row r="53" spans="1:15" x14ac:dyDescent="0.75">
      <c r="A53" s="22" t="s">
        <v>110</v>
      </c>
      <c r="B53" s="61">
        <v>25</v>
      </c>
      <c r="C53" s="61">
        <v>91</v>
      </c>
      <c r="D53" s="62">
        <v>13409</v>
      </c>
      <c r="E53" s="62">
        <v>13729</v>
      </c>
      <c r="F53" s="63">
        <v>150.027984</v>
      </c>
      <c r="G53" s="63">
        <v>-24.433547999999998</v>
      </c>
      <c r="H53" s="63">
        <v>150.02484000000001</v>
      </c>
      <c r="I53" s="63">
        <v>-24.433308</v>
      </c>
      <c r="J53" s="22" t="s">
        <v>50</v>
      </c>
      <c r="K53" s="22" t="s">
        <v>51</v>
      </c>
      <c r="L53" s="22">
        <v>320</v>
      </c>
      <c r="M53" s="22" t="s">
        <v>71</v>
      </c>
      <c r="N53" s="22" t="s">
        <v>71</v>
      </c>
      <c r="O53" s="22">
        <v>320</v>
      </c>
    </row>
    <row r="54" spans="1:15" x14ac:dyDescent="0.75">
      <c r="A54" s="22" t="s">
        <v>110</v>
      </c>
      <c r="B54" s="61">
        <v>25</v>
      </c>
      <c r="C54" s="61">
        <v>92</v>
      </c>
      <c r="D54" s="62">
        <v>13729</v>
      </c>
      <c r="E54" s="62">
        <v>14365</v>
      </c>
      <c r="F54" s="63">
        <v>150.02484000000001</v>
      </c>
      <c r="G54" s="63">
        <v>-24.433308</v>
      </c>
      <c r="H54" s="63">
        <v>150.01859300000001</v>
      </c>
      <c r="I54" s="63">
        <v>-24.432831</v>
      </c>
      <c r="J54" s="22" t="s">
        <v>52</v>
      </c>
      <c r="K54" s="22" t="s">
        <v>53</v>
      </c>
      <c r="L54" s="22">
        <v>636</v>
      </c>
      <c r="M54" s="22">
        <v>5</v>
      </c>
      <c r="N54" s="22">
        <v>0.05</v>
      </c>
      <c r="O54" s="22">
        <v>159</v>
      </c>
    </row>
    <row r="55" spans="1:15" x14ac:dyDescent="0.75">
      <c r="A55" s="22" t="s">
        <v>110</v>
      </c>
      <c r="B55" s="61">
        <v>25</v>
      </c>
      <c r="C55" s="61">
        <v>93</v>
      </c>
      <c r="D55" s="62">
        <v>14365</v>
      </c>
      <c r="E55" s="62">
        <v>15004</v>
      </c>
      <c r="F55" s="63">
        <v>150.01859300000001</v>
      </c>
      <c r="G55" s="63">
        <v>-24.432831</v>
      </c>
      <c r="H55" s="63">
        <v>150.012316</v>
      </c>
      <c r="I55" s="63">
        <v>-24.432351000000001</v>
      </c>
      <c r="J55" s="22" t="s">
        <v>52</v>
      </c>
      <c r="K55" s="22" t="s">
        <v>53</v>
      </c>
      <c r="L55" s="22">
        <v>639</v>
      </c>
      <c r="M55" s="22">
        <v>5</v>
      </c>
      <c r="N55" s="22">
        <v>0.05</v>
      </c>
      <c r="O55" s="22">
        <v>159.75</v>
      </c>
    </row>
    <row r="56" spans="1:15" x14ac:dyDescent="0.75">
      <c r="A56" s="22" t="s">
        <v>110</v>
      </c>
      <c r="B56" s="61">
        <v>25</v>
      </c>
      <c r="C56" s="61">
        <v>94</v>
      </c>
      <c r="D56" s="62">
        <v>15004</v>
      </c>
      <c r="E56" s="62">
        <v>15641</v>
      </c>
      <c r="F56" s="63">
        <v>150.012316</v>
      </c>
      <c r="G56" s="63">
        <v>-24.432351000000001</v>
      </c>
      <c r="H56" s="63">
        <v>150.00605899999999</v>
      </c>
      <c r="I56" s="63">
        <v>-24.431873</v>
      </c>
      <c r="J56" s="22" t="s">
        <v>52</v>
      </c>
      <c r="K56" s="22" t="s">
        <v>53</v>
      </c>
      <c r="L56" s="22">
        <v>637</v>
      </c>
      <c r="M56" s="22">
        <v>5</v>
      </c>
      <c r="N56" s="22">
        <v>0.05</v>
      </c>
      <c r="O56" s="22">
        <v>159.25</v>
      </c>
    </row>
    <row r="57" spans="1:15" x14ac:dyDescent="0.75">
      <c r="A57" s="22" t="s">
        <v>110</v>
      </c>
      <c r="B57" s="61">
        <v>25</v>
      </c>
      <c r="C57" s="61">
        <v>95</v>
      </c>
      <c r="D57" s="62">
        <v>15641</v>
      </c>
      <c r="E57" s="62">
        <v>16066</v>
      </c>
      <c r="F57" s="63">
        <v>150.00605899999999</v>
      </c>
      <c r="G57" s="63">
        <v>-24.431873</v>
      </c>
      <c r="H57" s="63">
        <v>150.00188399999999</v>
      </c>
      <c r="I57" s="63">
        <v>-24.431553999999998</v>
      </c>
      <c r="J57" s="22" t="s">
        <v>52</v>
      </c>
      <c r="K57" s="22" t="s">
        <v>53</v>
      </c>
      <c r="L57" s="22">
        <v>425</v>
      </c>
      <c r="M57" s="22">
        <v>5</v>
      </c>
      <c r="N57" s="22">
        <v>0.05</v>
      </c>
      <c r="O57" s="22">
        <v>106.25</v>
      </c>
    </row>
    <row r="58" spans="1:15" x14ac:dyDescent="0.75">
      <c r="A58" s="22" t="s">
        <v>110</v>
      </c>
      <c r="B58" s="61">
        <v>25</v>
      </c>
      <c r="C58" s="61">
        <v>96</v>
      </c>
      <c r="D58" s="62">
        <v>16066</v>
      </c>
      <c r="E58" s="62">
        <v>16300</v>
      </c>
      <c r="F58" s="63">
        <v>150.00188399999999</v>
      </c>
      <c r="G58" s="63">
        <v>-24.431553999999998</v>
      </c>
      <c r="H58" s="63">
        <v>149.999585</v>
      </c>
      <c r="I58" s="63">
        <v>-24.431377999999999</v>
      </c>
      <c r="J58" s="22" t="s">
        <v>52</v>
      </c>
      <c r="K58" s="22" t="s">
        <v>53</v>
      </c>
      <c r="L58" s="22">
        <v>234</v>
      </c>
      <c r="M58" s="22">
        <v>5</v>
      </c>
      <c r="N58" s="22">
        <v>0.05</v>
      </c>
      <c r="O58" s="22">
        <v>58.5</v>
      </c>
    </row>
    <row r="59" spans="1:15" x14ac:dyDescent="0.75">
      <c r="A59" s="22" t="s">
        <v>110</v>
      </c>
      <c r="B59" s="61">
        <v>25</v>
      </c>
      <c r="C59" s="61">
        <v>97</v>
      </c>
      <c r="D59" s="62">
        <v>16300</v>
      </c>
      <c r="E59" s="62">
        <v>16937</v>
      </c>
      <c r="F59" s="63">
        <v>149.999585</v>
      </c>
      <c r="G59" s="63">
        <v>-24.431377999999999</v>
      </c>
      <c r="H59" s="63">
        <v>149.99332799999999</v>
      </c>
      <c r="I59" s="63">
        <v>-24.430899</v>
      </c>
      <c r="J59" s="22" t="s">
        <v>52</v>
      </c>
      <c r="K59" s="22" t="s">
        <v>53</v>
      </c>
      <c r="L59" s="22">
        <v>637</v>
      </c>
      <c r="M59" s="22">
        <v>5</v>
      </c>
      <c r="N59" s="22">
        <v>0.05</v>
      </c>
      <c r="O59" s="22">
        <v>159.25</v>
      </c>
    </row>
    <row r="60" spans="1:15" x14ac:dyDescent="0.75">
      <c r="A60" s="22" t="s">
        <v>110</v>
      </c>
      <c r="B60" s="61">
        <v>25</v>
      </c>
      <c r="C60" s="61">
        <v>98</v>
      </c>
      <c r="D60" s="62">
        <v>16937</v>
      </c>
      <c r="E60" s="62">
        <v>17129</v>
      </c>
      <c r="F60" s="63">
        <v>149.99332799999999</v>
      </c>
      <c r="G60" s="63">
        <v>-24.430899</v>
      </c>
      <c r="H60" s="63">
        <v>149.99144200000001</v>
      </c>
      <c r="I60" s="63">
        <v>-24.430755000000001</v>
      </c>
      <c r="J60" s="22" t="s">
        <v>52</v>
      </c>
      <c r="K60" s="22" t="s">
        <v>53</v>
      </c>
      <c r="L60" s="22">
        <v>192</v>
      </c>
      <c r="M60" s="22">
        <v>5</v>
      </c>
      <c r="N60" s="22">
        <v>0.05</v>
      </c>
      <c r="O60" s="22">
        <v>48</v>
      </c>
    </row>
    <row r="61" spans="1:15" x14ac:dyDescent="0.75">
      <c r="A61" s="22" t="s">
        <v>110</v>
      </c>
      <c r="B61" s="61">
        <v>25</v>
      </c>
      <c r="C61" s="61">
        <v>99</v>
      </c>
      <c r="D61" s="62">
        <v>17129</v>
      </c>
      <c r="E61" s="62">
        <v>17320</v>
      </c>
      <c r="F61" s="63">
        <v>149.99144200000001</v>
      </c>
      <c r="G61" s="63">
        <v>-24.430755000000001</v>
      </c>
      <c r="H61" s="63">
        <v>149.989566</v>
      </c>
      <c r="I61" s="63">
        <v>-24.430610999999999</v>
      </c>
      <c r="J61" s="22" t="s">
        <v>50</v>
      </c>
      <c r="K61" s="22" t="s">
        <v>51</v>
      </c>
      <c r="L61" s="22">
        <v>191</v>
      </c>
      <c r="M61" s="22" t="s">
        <v>71</v>
      </c>
      <c r="N61" s="22" t="s">
        <v>71</v>
      </c>
      <c r="O61" s="22">
        <v>191</v>
      </c>
    </row>
    <row r="62" spans="1:15" x14ac:dyDescent="0.75">
      <c r="A62" s="22" t="s">
        <v>110</v>
      </c>
      <c r="B62" s="61">
        <v>25</v>
      </c>
      <c r="C62" s="61">
        <v>100</v>
      </c>
      <c r="D62" s="62">
        <v>17320</v>
      </c>
      <c r="E62" s="62">
        <v>17956</v>
      </c>
      <c r="F62" s="63">
        <v>149.989566</v>
      </c>
      <c r="G62" s="63">
        <v>-24.430610999999999</v>
      </c>
      <c r="H62" s="63">
        <v>149.98331899999999</v>
      </c>
      <c r="I62" s="63">
        <v>-24.430133000000001</v>
      </c>
      <c r="J62" s="22" t="s">
        <v>52</v>
      </c>
      <c r="K62" s="22" t="s">
        <v>53</v>
      </c>
      <c r="L62" s="22">
        <v>636</v>
      </c>
      <c r="M62" s="22">
        <v>5</v>
      </c>
      <c r="N62" s="22">
        <v>0.05</v>
      </c>
      <c r="O62" s="22">
        <v>159</v>
      </c>
    </row>
    <row r="63" spans="1:15" x14ac:dyDescent="0.75">
      <c r="A63" s="22" t="s">
        <v>110</v>
      </c>
      <c r="B63" s="61">
        <v>25</v>
      </c>
      <c r="C63" s="61">
        <v>101</v>
      </c>
      <c r="D63" s="62">
        <v>17956</v>
      </c>
      <c r="E63" s="62">
        <v>18595</v>
      </c>
      <c r="F63" s="63">
        <v>149.98331899999999</v>
      </c>
      <c r="G63" s="63">
        <v>-24.430133000000001</v>
      </c>
      <c r="H63" s="63">
        <v>149.97704200000001</v>
      </c>
      <c r="I63" s="63">
        <v>-24.429649000000001</v>
      </c>
      <c r="J63" s="22" t="s">
        <v>52</v>
      </c>
      <c r="K63" s="22" t="s">
        <v>53</v>
      </c>
      <c r="L63" s="22">
        <v>639</v>
      </c>
      <c r="M63" s="22">
        <v>5</v>
      </c>
      <c r="N63" s="22">
        <v>0.05</v>
      </c>
      <c r="O63" s="22">
        <v>159.75</v>
      </c>
    </row>
    <row r="64" spans="1:15" x14ac:dyDescent="0.75">
      <c r="A64" s="22" t="s">
        <v>110</v>
      </c>
      <c r="B64" s="61">
        <v>25</v>
      </c>
      <c r="C64" s="61">
        <v>102</v>
      </c>
      <c r="D64" s="62">
        <v>18595</v>
      </c>
      <c r="E64" s="62">
        <v>19128</v>
      </c>
      <c r="F64" s="63">
        <v>149.97704200000001</v>
      </c>
      <c r="G64" s="63">
        <v>-24.429649000000001</v>
      </c>
      <c r="H64" s="63">
        <v>149.97180700000001</v>
      </c>
      <c r="I64" s="63">
        <v>-24.429243</v>
      </c>
      <c r="J64" s="22" t="s">
        <v>52</v>
      </c>
      <c r="K64" s="22" t="s">
        <v>53</v>
      </c>
      <c r="L64" s="22">
        <v>533</v>
      </c>
      <c r="M64" s="22">
        <v>5</v>
      </c>
      <c r="N64" s="22">
        <v>0.05</v>
      </c>
      <c r="O64" s="22">
        <v>133.25</v>
      </c>
    </row>
    <row r="65" spans="1:15" x14ac:dyDescent="0.75">
      <c r="A65" s="22" t="s">
        <v>110</v>
      </c>
      <c r="B65" s="61">
        <v>25</v>
      </c>
      <c r="C65" s="61">
        <v>103</v>
      </c>
      <c r="D65" s="62">
        <v>19128</v>
      </c>
      <c r="E65" s="62">
        <v>19276</v>
      </c>
      <c r="F65" s="63">
        <v>149.97180700000001</v>
      </c>
      <c r="G65" s="63">
        <v>-24.429243</v>
      </c>
      <c r="H65" s="63">
        <v>149.97035399999999</v>
      </c>
      <c r="I65" s="63">
        <v>-24.429126</v>
      </c>
      <c r="J65" s="22" t="s">
        <v>54</v>
      </c>
      <c r="K65" s="22" t="s">
        <v>51</v>
      </c>
      <c r="L65" s="22">
        <v>148</v>
      </c>
      <c r="M65" s="22" t="s">
        <v>71</v>
      </c>
      <c r="N65" s="22" t="s">
        <v>71</v>
      </c>
      <c r="O65" s="22">
        <v>148</v>
      </c>
    </row>
    <row r="66" spans="1:15" x14ac:dyDescent="0.75">
      <c r="A66" s="22" t="s">
        <v>110</v>
      </c>
      <c r="B66" s="61">
        <v>25</v>
      </c>
      <c r="C66" s="61">
        <v>104</v>
      </c>
      <c r="D66" s="62">
        <v>19276</v>
      </c>
      <c r="E66" s="62">
        <v>19911</v>
      </c>
      <c r="F66" s="63">
        <v>149.97035399999999</v>
      </c>
      <c r="G66" s="63">
        <v>-24.429126</v>
      </c>
      <c r="H66" s="63">
        <v>149.96410700000001</v>
      </c>
      <c r="I66" s="63">
        <v>-24.428930999999999</v>
      </c>
      <c r="J66" s="22" t="s">
        <v>52</v>
      </c>
      <c r="K66" s="22" t="s">
        <v>53</v>
      </c>
      <c r="L66" s="22">
        <v>635</v>
      </c>
      <c r="M66" s="22">
        <v>5</v>
      </c>
      <c r="N66" s="22">
        <v>0.05</v>
      </c>
      <c r="O66" s="22">
        <v>158.75</v>
      </c>
    </row>
    <row r="67" spans="1:15" x14ac:dyDescent="0.75">
      <c r="A67" s="22" t="s">
        <v>110</v>
      </c>
      <c r="B67" s="61">
        <v>25</v>
      </c>
      <c r="C67" s="61">
        <v>105</v>
      </c>
      <c r="D67" s="62">
        <v>19911</v>
      </c>
      <c r="E67" s="62">
        <v>20243</v>
      </c>
      <c r="F67" s="63">
        <v>149.96410700000001</v>
      </c>
      <c r="G67" s="63">
        <v>-24.428930999999999</v>
      </c>
      <c r="H67" s="63">
        <v>149.96083400000001</v>
      </c>
      <c r="I67" s="63">
        <v>-24.428954999999998</v>
      </c>
      <c r="J67" s="22" t="s">
        <v>52</v>
      </c>
      <c r="K67" s="22" t="s">
        <v>53</v>
      </c>
      <c r="L67" s="22">
        <v>332</v>
      </c>
      <c r="M67" s="22">
        <v>5</v>
      </c>
      <c r="N67" s="22">
        <v>0.05</v>
      </c>
      <c r="O67" s="22">
        <v>83</v>
      </c>
    </row>
    <row r="68" spans="1:15" x14ac:dyDescent="0.75">
      <c r="A68" s="22" t="s">
        <v>110</v>
      </c>
      <c r="B68" s="61">
        <v>25</v>
      </c>
      <c r="C68" s="61">
        <v>106</v>
      </c>
      <c r="D68" s="62">
        <v>20243</v>
      </c>
      <c r="E68" s="62">
        <v>20350</v>
      </c>
      <c r="F68" s="63">
        <v>149.96083400000001</v>
      </c>
      <c r="G68" s="63">
        <v>-24.428954999999998</v>
      </c>
      <c r="H68" s="63">
        <v>149.95977999999999</v>
      </c>
      <c r="I68" s="63">
        <v>-24.428963</v>
      </c>
      <c r="J68" s="22" t="s">
        <v>54</v>
      </c>
      <c r="K68" s="22" t="s">
        <v>51</v>
      </c>
      <c r="L68" s="22">
        <v>107</v>
      </c>
      <c r="M68" s="22" t="s">
        <v>71</v>
      </c>
      <c r="N68" s="22" t="s">
        <v>71</v>
      </c>
      <c r="O68" s="22">
        <v>107</v>
      </c>
    </row>
    <row r="69" spans="1:15" x14ac:dyDescent="0.75">
      <c r="A69" s="22" t="s">
        <v>110</v>
      </c>
      <c r="B69" s="61">
        <v>25</v>
      </c>
      <c r="C69" s="61">
        <v>107</v>
      </c>
      <c r="D69" s="62">
        <v>20350</v>
      </c>
      <c r="E69" s="62">
        <v>20987</v>
      </c>
      <c r="F69" s="63">
        <v>149.95977999999999</v>
      </c>
      <c r="G69" s="63">
        <v>-24.428963</v>
      </c>
      <c r="H69" s="63">
        <v>149.95350099999999</v>
      </c>
      <c r="I69" s="63">
        <v>-24.428998</v>
      </c>
      <c r="J69" s="22" t="s">
        <v>52</v>
      </c>
      <c r="K69" s="22" t="s">
        <v>53</v>
      </c>
      <c r="L69" s="22">
        <v>637</v>
      </c>
      <c r="M69" s="22">
        <v>5</v>
      </c>
      <c r="N69" s="22">
        <v>0.05</v>
      </c>
      <c r="O69" s="22">
        <v>159.25</v>
      </c>
    </row>
    <row r="70" spans="1:15" x14ac:dyDescent="0.75">
      <c r="A70" s="22" t="s">
        <v>110</v>
      </c>
      <c r="B70" s="61">
        <v>25</v>
      </c>
      <c r="C70" s="61">
        <v>108</v>
      </c>
      <c r="D70" s="62">
        <v>20987</v>
      </c>
      <c r="E70" s="62">
        <v>21159</v>
      </c>
      <c r="F70" s="63">
        <v>149.95350099999999</v>
      </c>
      <c r="G70" s="63">
        <v>-24.428998</v>
      </c>
      <c r="H70" s="63">
        <v>149.95180500000001</v>
      </c>
      <c r="I70" s="63">
        <v>-24.429008</v>
      </c>
      <c r="J70" s="22" t="s">
        <v>52</v>
      </c>
      <c r="K70" s="22" t="s">
        <v>53</v>
      </c>
      <c r="L70" s="22">
        <v>172</v>
      </c>
      <c r="M70" s="22">
        <v>5</v>
      </c>
      <c r="N70" s="22">
        <v>0.05</v>
      </c>
      <c r="O70" s="22">
        <v>43</v>
      </c>
    </row>
    <row r="71" spans="1:15" x14ac:dyDescent="0.75">
      <c r="A71" s="22" t="s">
        <v>110</v>
      </c>
      <c r="B71" s="61">
        <v>25</v>
      </c>
      <c r="C71" s="61">
        <v>109</v>
      </c>
      <c r="D71" s="62">
        <v>21159</v>
      </c>
      <c r="E71" s="62">
        <v>21796</v>
      </c>
      <c r="F71" s="63">
        <v>149.95180500000001</v>
      </c>
      <c r="G71" s="63">
        <v>-24.429008</v>
      </c>
      <c r="H71" s="63">
        <v>149.945527</v>
      </c>
      <c r="I71" s="63">
        <v>-24.429041999999999</v>
      </c>
      <c r="J71" s="22" t="s">
        <v>52</v>
      </c>
      <c r="K71" s="22" t="s">
        <v>53</v>
      </c>
      <c r="L71" s="22">
        <v>637</v>
      </c>
      <c r="M71" s="22">
        <v>5</v>
      </c>
      <c r="N71" s="22">
        <v>0.05</v>
      </c>
      <c r="O71" s="22">
        <v>159.25</v>
      </c>
    </row>
    <row r="72" spans="1:15" x14ac:dyDescent="0.75">
      <c r="A72" s="22" t="s">
        <v>110</v>
      </c>
      <c r="B72" s="61">
        <v>25</v>
      </c>
      <c r="C72" s="61">
        <v>110</v>
      </c>
      <c r="D72" s="62">
        <v>21796</v>
      </c>
      <c r="E72" s="62">
        <v>22137</v>
      </c>
      <c r="F72" s="63">
        <v>149.945527</v>
      </c>
      <c r="G72" s="63">
        <v>-24.429041999999999</v>
      </c>
      <c r="H72" s="63">
        <v>149.94216499999999</v>
      </c>
      <c r="I72" s="63">
        <v>-24.42906</v>
      </c>
      <c r="J72" s="22" t="s">
        <v>52</v>
      </c>
      <c r="K72" s="22" t="s">
        <v>53</v>
      </c>
      <c r="L72" s="22">
        <v>341</v>
      </c>
      <c r="M72" s="22">
        <v>5</v>
      </c>
      <c r="N72" s="22">
        <v>0.05</v>
      </c>
      <c r="O72" s="22">
        <v>85.25</v>
      </c>
    </row>
    <row r="73" spans="1:15" x14ac:dyDescent="0.75">
      <c r="A73" s="22" t="s">
        <v>110</v>
      </c>
      <c r="B73" s="61">
        <v>25</v>
      </c>
      <c r="C73" s="61">
        <v>111</v>
      </c>
      <c r="D73" s="62">
        <v>22137</v>
      </c>
      <c r="E73" s="62">
        <v>22563</v>
      </c>
      <c r="F73" s="63">
        <v>149.94216499999999</v>
      </c>
      <c r="G73" s="63">
        <v>-24.42906</v>
      </c>
      <c r="H73" s="63">
        <v>149.937973</v>
      </c>
      <c r="I73" s="63">
        <v>-24.429261</v>
      </c>
      <c r="J73" s="22" t="s">
        <v>52</v>
      </c>
      <c r="K73" s="22" t="s">
        <v>53</v>
      </c>
      <c r="L73" s="22">
        <v>426</v>
      </c>
      <c r="M73" s="22">
        <v>5</v>
      </c>
      <c r="N73" s="22">
        <v>0.05</v>
      </c>
      <c r="O73" s="22">
        <v>106.5</v>
      </c>
    </row>
    <row r="74" spans="1:15" x14ac:dyDescent="0.75">
      <c r="A74" s="22" t="s">
        <v>110</v>
      </c>
      <c r="B74" s="61">
        <v>25</v>
      </c>
      <c r="C74" s="61">
        <v>112</v>
      </c>
      <c r="D74" s="62">
        <v>22563</v>
      </c>
      <c r="E74" s="62">
        <v>22910</v>
      </c>
      <c r="F74" s="63">
        <v>149.937973</v>
      </c>
      <c r="G74" s="63">
        <v>-24.429261</v>
      </c>
      <c r="H74" s="63">
        <v>149.93455900000001</v>
      </c>
      <c r="I74" s="63">
        <v>-24.429455999999998</v>
      </c>
      <c r="J74" s="22" t="s">
        <v>52</v>
      </c>
      <c r="K74" s="22" t="s">
        <v>53</v>
      </c>
      <c r="L74" s="22">
        <v>347</v>
      </c>
      <c r="M74" s="22">
        <v>5</v>
      </c>
      <c r="N74" s="22">
        <v>0.05</v>
      </c>
      <c r="O74" s="22">
        <v>86.75</v>
      </c>
    </row>
    <row r="75" spans="1:15" x14ac:dyDescent="0.75">
      <c r="A75" s="22" t="s">
        <v>110</v>
      </c>
      <c r="B75" s="61">
        <v>25</v>
      </c>
      <c r="C75" s="61">
        <v>113</v>
      </c>
      <c r="D75" s="62">
        <v>23018</v>
      </c>
      <c r="E75" s="62">
        <v>23663</v>
      </c>
      <c r="F75" s="63">
        <v>149.933312</v>
      </c>
      <c r="G75" s="63">
        <v>-24.429441000000001</v>
      </c>
      <c r="H75" s="63">
        <v>149.92695499999999</v>
      </c>
      <c r="I75" s="63">
        <v>-24.429331999999999</v>
      </c>
      <c r="J75" s="22" t="s">
        <v>50</v>
      </c>
      <c r="K75" s="22" t="s">
        <v>51</v>
      </c>
      <c r="L75" s="22">
        <v>645</v>
      </c>
      <c r="M75" s="22" t="s">
        <v>71</v>
      </c>
      <c r="N75" s="22" t="s">
        <v>71</v>
      </c>
      <c r="O75" s="22">
        <v>645</v>
      </c>
    </row>
    <row r="76" spans="1:15" x14ac:dyDescent="0.75">
      <c r="A76" s="22" t="s">
        <v>110</v>
      </c>
      <c r="B76" s="61">
        <v>25</v>
      </c>
      <c r="C76" s="61">
        <v>114</v>
      </c>
      <c r="D76" s="62">
        <v>23986</v>
      </c>
      <c r="E76" s="62">
        <v>24532</v>
      </c>
      <c r="F76" s="63">
        <v>149.92377200000001</v>
      </c>
      <c r="G76" s="63">
        <v>-24.429283000000002</v>
      </c>
      <c r="H76" s="63">
        <v>149.91839100000001</v>
      </c>
      <c r="I76" s="63">
        <v>-24.429188</v>
      </c>
      <c r="J76" s="22" t="s">
        <v>52</v>
      </c>
      <c r="K76" s="22" t="s">
        <v>53</v>
      </c>
      <c r="L76" s="22">
        <v>546</v>
      </c>
      <c r="M76" s="22">
        <v>5</v>
      </c>
      <c r="N76" s="22">
        <v>0.05</v>
      </c>
      <c r="O76" s="22">
        <v>136.5</v>
      </c>
    </row>
    <row r="77" spans="1:15" x14ac:dyDescent="0.75">
      <c r="A77" s="22" t="s">
        <v>110</v>
      </c>
      <c r="B77" s="61">
        <v>25</v>
      </c>
      <c r="C77" s="61">
        <v>115</v>
      </c>
      <c r="D77" s="62">
        <v>24532</v>
      </c>
      <c r="E77" s="62">
        <v>24553</v>
      </c>
      <c r="F77" s="63">
        <v>149.91839100000001</v>
      </c>
      <c r="G77" s="63">
        <v>-24.429188</v>
      </c>
      <c r="H77" s="63">
        <v>149.918184</v>
      </c>
      <c r="I77" s="63">
        <v>-24.429183999999999</v>
      </c>
      <c r="J77" s="22" t="s">
        <v>58</v>
      </c>
      <c r="K77" s="22" t="s">
        <v>53</v>
      </c>
      <c r="L77" s="22">
        <v>21</v>
      </c>
      <c r="M77" s="22">
        <v>5</v>
      </c>
      <c r="N77" s="22">
        <v>7.4999999999999997E-2</v>
      </c>
      <c r="O77" s="22">
        <v>7.875</v>
      </c>
    </row>
    <row r="78" spans="1:15" x14ac:dyDescent="0.75">
      <c r="A78" s="22" t="s">
        <v>110</v>
      </c>
      <c r="B78" s="61">
        <v>25</v>
      </c>
      <c r="C78" s="61">
        <v>116</v>
      </c>
      <c r="D78" s="62">
        <v>24553</v>
      </c>
      <c r="E78" s="62">
        <v>25043</v>
      </c>
      <c r="F78" s="63">
        <v>149.918184</v>
      </c>
      <c r="G78" s="63">
        <v>-24.429183999999999</v>
      </c>
      <c r="H78" s="63">
        <v>149.91335599999999</v>
      </c>
      <c r="I78" s="63">
        <v>-24.429228999999999</v>
      </c>
      <c r="J78" s="22" t="s">
        <v>52</v>
      </c>
      <c r="K78" s="22" t="s">
        <v>53</v>
      </c>
      <c r="L78" s="22">
        <v>490</v>
      </c>
      <c r="M78" s="22">
        <v>5</v>
      </c>
      <c r="N78" s="22">
        <v>0.05</v>
      </c>
      <c r="O78" s="22">
        <v>122.5</v>
      </c>
    </row>
    <row r="79" spans="1:15" x14ac:dyDescent="0.75">
      <c r="A79" s="22" t="s">
        <v>110</v>
      </c>
      <c r="B79" s="61">
        <v>25</v>
      </c>
      <c r="C79" s="61">
        <v>117</v>
      </c>
      <c r="D79" s="62">
        <v>25043</v>
      </c>
      <c r="E79" s="62">
        <v>25149</v>
      </c>
      <c r="F79" s="63">
        <v>149.91335599999999</v>
      </c>
      <c r="G79" s="63">
        <v>-24.429228999999999</v>
      </c>
      <c r="H79" s="63">
        <v>149.91231199999999</v>
      </c>
      <c r="I79" s="63">
        <v>-24.429266999999999</v>
      </c>
      <c r="J79" s="22" t="s">
        <v>54</v>
      </c>
      <c r="K79" s="22" t="s">
        <v>51</v>
      </c>
      <c r="L79" s="22">
        <v>106</v>
      </c>
      <c r="M79" s="22" t="s">
        <v>71</v>
      </c>
      <c r="N79" s="22" t="s">
        <v>71</v>
      </c>
      <c r="O79" s="22">
        <v>106</v>
      </c>
    </row>
    <row r="80" spans="1:15" x14ac:dyDescent="0.75">
      <c r="A80" s="22" t="s">
        <v>110</v>
      </c>
      <c r="B80" s="61">
        <v>25</v>
      </c>
      <c r="C80" s="61">
        <v>118</v>
      </c>
      <c r="D80" s="62">
        <v>25149</v>
      </c>
      <c r="E80" s="62">
        <v>25468</v>
      </c>
      <c r="F80" s="63">
        <v>149.91231199999999</v>
      </c>
      <c r="G80" s="63">
        <v>-24.429266999999999</v>
      </c>
      <c r="H80" s="63">
        <v>149.90916999999999</v>
      </c>
      <c r="I80" s="63">
        <v>-24.429378</v>
      </c>
      <c r="J80" s="22" t="s">
        <v>52</v>
      </c>
      <c r="K80" s="22" t="s">
        <v>53</v>
      </c>
      <c r="L80" s="22">
        <v>319</v>
      </c>
      <c r="M80" s="22">
        <v>5</v>
      </c>
      <c r="N80" s="22">
        <v>0.05</v>
      </c>
      <c r="O80" s="22">
        <v>79.75</v>
      </c>
    </row>
    <row r="81" spans="1:15" x14ac:dyDescent="0.75">
      <c r="A81" s="22" t="s">
        <v>110</v>
      </c>
      <c r="B81" s="61">
        <v>25</v>
      </c>
      <c r="C81" s="61">
        <v>119</v>
      </c>
      <c r="D81" s="62">
        <v>25468</v>
      </c>
      <c r="E81" s="62">
        <v>25575</v>
      </c>
      <c r="F81" s="63">
        <v>149.90916999999999</v>
      </c>
      <c r="G81" s="63">
        <v>-24.429378</v>
      </c>
      <c r="H81" s="63">
        <v>149.90811600000001</v>
      </c>
      <c r="I81" s="63">
        <v>-24.429416</v>
      </c>
      <c r="J81" s="22" t="s">
        <v>50</v>
      </c>
      <c r="K81" s="22" t="s">
        <v>51</v>
      </c>
      <c r="L81" s="22">
        <v>107</v>
      </c>
      <c r="M81" s="22" t="s">
        <v>71</v>
      </c>
      <c r="N81" s="22" t="s">
        <v>71</v>
      </c>
      <c r="O81" s="22">
        <v>107</v>
      </c>
    </row>
    <row r="82" spans="1:15" x14ac:dyDescent="0.75">
      <c r="A82" s="22" t="s">
        <v>110</v>
      </c>
      <c r="B82" s="61">
        <v>25</v>
      </c>
      <c r="C82" s="61">
        <v>120</v>
      </c>
      <c r="D82" s="62">
        <v>25575</v>
      </c>
      <c r="E82" s="62">
        <v>25895</v>
      </c>
      <c r="F82" s="63">
        <v>149.90811600000001</v>
      </c>
      <c r="G82" s="63">
        <v>-24.429416</v>
      </c>
      <c r="H82" s="63">
        <v>149.904979</v>
      </c>
      <c r="I82" s="63">
        <v>-24.429359000000002</v>
      </c>
      <c r="J82" s="22" t="s">
        <v>52</v>
      </c>
      <c r="K82" s="22" t="s">
        <v>53</v>
      </c>
      <c r="L82" s="22">
        <v>320</v>
      </c>
      <c r="M82" s="22">
        <v>5</v>
      </c>
      <c r="N82" s="22">
        <v>0.05</v>
      </c>
      <c r="O82" s="22">
        <v>80</v>
      </c>
    </row>
    <row r="83" spans="1:15" x14ac:dyDescent="0.75">
      <c r="A83" s="22" t="s">
        <v>110</v>
      </c>
      <c r="B83" s="61">
        <v>25</v>
      </c>
      <c r="C83" s="61">
        <v>121</v>
      </c>
      <c r="D83" s="62">
        <v>25895</v>
      </c>
      <c r="E83" s="62">
        <v>26001</v>
      </c>
      <c r="F83" s="63">
        <v>149.904979</v>
      </c>
      <c r="G83" s="63">
        <v>-24.429359000000002</v>
      </c>
      <c r="H83" s="63">
        <v>149.903975</v>
      </c>
      <c r="I83" s="63">
        <v>-24.429093000000002</v>
      </c>
      <c r="J83" s="22" t="s">
        <v>56</v>
      </c>
      <c r="K83" s="22" t="s">
        <v>53</v>
      </c>
      <c r="L83" s="22">
        <v>106</v>
      </c>
      <c r="M83" s="22">
        <v>5</v>
      </c>
      <c r="N83" s="22">
        <v>7.4999999999999997E-2</v>
      </c>
      <c r="O83" s="22">
        <v>39.75</v>
      </c>
    </row>
    <row r="84" spans="1:15" x14ac:dyDescent="0.75">
      <c r="A84" s="22" t="s">
        <v>110</v>
      </c>
      <c r="B84" s="61">
        <v>25</v>
      </c>
      <c r="C84" s="61">
        <v>122</v>
      </c>
      <c r="D84" s="62">
        <v>26001</v>
      </c>
      <c r="E84" s="62">
        <v>26298</v>
      </c>
      <c r="F84" s="63">
        <v>149.903975</v>
      </c>
      <c r="G84" s="63">
        <v>-24.429093000000002</v>
      </c>
      <c r="H84" s="63">
        <v>149.901163</v>
      </c>
      <c r="I84" s="63">
        <v>-24.428349999999998</v>
      </c>
      <c r="J84" s="22" t="s">
        <v>54</v>
      </c>
      <c r="K84" s="22" t="s">
        <v>51</v>
      </c>
      <c r="L84" s="22">
        <v>297</v>
      </c>
      <c r="M84" s="22" t="s">
        <v>71</v>
      </c>
      <c r="N84" s="22" t="s">
        <v>71</v>
      </c>
      <c r="O84" s="22">
        <v>297</v>
      </c>
    </row>
    <row r="85" spans="1:15" x14ac:dyDescent="0.75">
      <c r="A85" s="22" t="s">
        <v>110</v>
      </c>
      <c r="B85" s="61">
        <v>25</v>
      </c>
      <c r="C85" s="61">
        <v>123</v>
      </c>
      <c r="D85" s="62">
        <v>26298</v>
      </c>
      <c r="E85" s="62">
        <v>26467</v>
      </c>
      <c r="F85" s="63">
        <v>149.901163</v>
      </c>
      <c r="G85" s="63">
        <v>-24.428349999999998</v>
      </c>
      <c r="H85" s="63">
        <v>149.89954800000001</v>
      </c>
      <c r="I85" s="63">
        <v>-24.428048</v>
      </c>
      <c r="J85" s="22" t="s">
        <v>52</v>
      </c>
      <c r="K85" s="22" t="s">
        <v>53</v>
      </c>
      <c r="L85" s="22">
        <v>169</v>
      </c>
      <c r="M85" s="22">
        <v>5</v>
      </c>
      <c r="N85" s="22">
        <v>0.05</v>
      </c>
      <c r="O85" s="22">
        <v>42.25</v>
      </c>
    </row>
    <row r="86" spans="1:15" x14ac:dyDescent="0.75">
      <c r="A86" s="22" t="s">
        <v>110</v>
      </c>
      <c r="B86" s="61">
        <v>25</v>
      </c>
      <c r="C86" s="61">
        <v>124</v>
      </c>
      <c r="D86" s="62">
        <v>26523</v>
      </c>
      <c r="E86" s="62">
        <v>26882</v>
      </c>
      <c r="F86" s="63">
        <v>149.89901800000001</v>
      </c>
      <c r="G86" s="63">
        <v>-24.428182</v>
      </c>
      <c r="H86" s="63">
        <v>149.895884</v>
      </c>
      <c r="I86" s="63">
        <v>-24.429642000000001</v>
      </c>
      <c r="J86" s="22" t="s">
        <v>52</v>
      </c>
      <c r="K86" s="22" t="s">
        <v>53</v>
      </c>
      <c r="L86" s="22">
        <v>359</v>
      </c>
      <c r="M86" s="22">
        <v>5</v>
      </c>
      <c r="N86" s="22">
        <v>0.05</v>
      </c>
      <c r="O86" s="22">
        <v>89.75</v>
      </c>
    </row>
    <row r="87" spans="1:15" x14ac:dyDescent="0.75">
      <c r="A87" s="22" t="s">
        <v>110</v>
      </c>
      <c r="B87" s="61">
        <v>25</v>
      </c>
      <c r="C87" s="61">
        <v>125</v>
      </c>
      <c r="D87" s="62">
        <v>26882</v>
      </c>
      <c r="E87" s="62">
        <v>26992</v>
      </c>
      <c r="F87" s="63">
        <v>149.895884</v>
      </c>
      <c r="G87" s="63">
        <v>-24.429642000000001</v>
      </c>
      <c r="H87" s="63">
        <v>149.89481599999999</v>
      </c>
      <c r="I87" s="63">
        <v>-24.429746999999999</v>
      </c>
      <c r="J87" s="22" t="s">
        <v>56</v>
      </c>
      <c r="K87" s="22" t="s">
        <v>53</v>
      </c>
      <c r="L87" s="22">
        <v>110</v>
      </c>
      <c r="M87" s="22">
        <v>5</v>
      </c>
      <c r="N87" s="22">
        <v>7.4999999999999997E-2</v>
      </c>
      <c r="O87" s="22">
        <v>41.25</v>
      </c>
    </row>
    <row r="88" spans="1:15" x14ac:dyDescent="0.75">
      <c r="A88" s="22" t="s">
        <v>110</v>
      </c>
      <c r="B88" s="61">
        <v>25</v>
      </c>
      <c r="C88" s="61">
        <v>126</v>
      </c>
      <c r="D88" s="62">
        <v>26992</v>
      </c>
      <c r="E88" s="62">
        <v>27289</v>
      </c>
      <c r="F88" s="63">
        <v>149.89481599999999</v>
      </c>
      <c r="G88" s="63">
        <v>-24.429746999999999</v>
      </c>
      <c r="H88" s="63">
        <v>149.89188999999999</v>
      </c>
      <c r="I88" s="63">
        <v>-24.429832000000001</v>
      </c>
      <c r="J88" s="22" t="s">
        <v>52</v>
      </c>
      <c r="K88" s="22" t="s">
        <v>53</v>
      </c>
      <c r="L88" s="22">
        <v>297</v>
      </c>
      <c r="M88" s="22">
        <v>5</v>
      </c>
      <c r="N88" s="22">
        <v>0.05</v>
      </c>
      <c r="O88" s="22">
        <v>74.25</v>
      </c>
    </row>
    <row r="89" spans="1:15" x14ac:dyDescent="0.75">
      <c r="A89" s="22" t="s">
        <v>110</v>
      </c>
      <c r="B89" s="61">
        <v>25</v>
      </c>
      <c r="C89" s="61">
        <v>127</v>
      </c>
      <c r="D89" s="62">
        <v>27289</v>
      </c>
      <c r="E89" s="62">
        <v>27396</v>
      </c>
      <c r="F89" s="63">
        <v>149.89188999999999</v>
      </c>
      <c r="G89" s="63">
        <v>-24.429832000000001</v>
      </c>
      <c r="H89" s="63">
        <v>149.89083500000001</v>
      </c>
      <c r="I89" s="63">
        <v>-24.429862</v>
      </c>
      <c r="J89" s="22" t="s">
        <v>54</v>
      </c>
      <c r="K89" s="22" t="s">
        <v>51</v>
      </c>
      <c r="L89" s="22">
        <v>107</v>
      </c>
      <c r="M89" s="22" t="s">
        <v>71</v>
      </c>
      <c r="N89" s="22" t="s">
        <v>71</v>
      </c>
      <c r="O89" s="22">
        <v>107</v>
      </c>
    </row>
    <row r="90" spans="1:15" x14ac:dyDescent="0.75">
      <c r="A90" s="22" t="s">
        <v>110</v>
      </c>
      <c r="B90" s="61">
        <v>25</v>
      </c>
      <c r="C90" s="61">
        <v>128</v>
      </c>
      <c r="D90" s="62">
        <v>27396</v>
      </c>
      <c r="E90" s="62">
        <v>27762</v>
      </c>
      <c r="F90" s="63">
        <v>149.89083500000001</v>
      </c>
      <c r="G90" s="63">
        <v>-24.429862</v>
      </c>
      <c r="H90" s="63">
        <v>149.88722899999999</v>
      </c>
      <c r="I90" s="63">
        <v>-24.429938</v>
      </c>
      <c r="J90" s="22" t="s">
        <v>56</v>
      </c>
      <c r="K90" s="22" t="s">
        <v>53</v>
      </c>
      <c r="L90" s="22">
        <v>366</v>
      </c>
      <c r="M90" s="22">
        <v>5</v>
      </c>
      <c r="N90" s="22">
        <v>7.4999999999999997E-2</v>
      </c>
      <c r="O90" s="22">
        <v>137.25</v>
      </c>
    </row>
    <row r="91" spans="1:15" x14ac:dyDescent="0.75">
      <c r="A91" s="22" t="s">
        <v>110</v>
      </c>
      <c r="B91" s="61">
        <v>25</v>
      </c>
      <c r="C91" s="61">
        <v>129</v>
      </c>
      <c r="D91" s="62">
        <v>27762</v>
      </c>
      <c r="E91" s="62">
        <v>27975</v>
      </c>
      <c r="F91" s="63">
        <v>149.88722899999999</v>
      </c>
      <c r="G91" s="63">
        <v>-24.429938</v>
      </c>
      <c r="H91" s="63">
        <v>149.88512900000001</v>
      </c>
      <c r="I91" s="63">
        <v>-24.429953000000001</v>
      </c>
      <c r="J91" s="22" t="s">
        <v>52</v>
      </c>
      <c r="K91" s="22" t="s">
        <v>53</v>
      </c>
      <c r="L91" s="22">
        <v>213</v>
      </c>
      <c r="M91" s="22">
        <v>5</v>
      </c>
      <c r="N91" s="22">
        <v>0.05</v>
      </c>
      <c r="O91" s="22">
        <v>53.25</v>
      </c>
    </row>
    <row r="92" spans="1:15" x14ac:dyDescent="0.75">
      <c r="A92" s="22" t="s">
        <v>110</v>
      </c>
      <c r="B92" s="61">
        <v>25</v>
      </c>
      <c r="C92" s="61">
        <v>130</v>
      </c>
      <c r="D92" s="62">
        <v>27975</v>
      </c>
      <c r="E92" s="62">
        <v>28268</v>
      </c>
      <c r="F92" s="63">
        <v>149.88512900000001</v>
      </c>
      <c r="G92" s="63">
        <v>-24.429953000000001</v>
      </c>
      <c r="H92" s="63">
        <v>149.88224099999999</v>
      </c>
      <c r="I92" s="63">
        <v>-24.429974000000001</v>
      </c>
      <c r="J92" s="22" t="s">
        <v>56</v>
      </c>
      <c r="K92" s="22" t="s">
        <v>53</v>
      </c>
      <c r="L92" s="22">
        <v>293</v>
      </c>
      <c r="M92" s="22">
        <v>5</v>
      </c>
      <c r="N92" s="22">
        <v>7.4999999999999997E-2</v>
      </c>
      <c r="O92" s="22">
        <v>109.875</v>
      </c>
    </row>
    <row r="93" spans="1:15" x14ac:dyDescent="0.75">
      <c r="A93" s="22" t="s">
        <v>110</v>
      </c>
      <c r="B93" s="61">
        <v>25</v>
      </c>
      <c r="C93" s="61">
        <v>131</v>
      </c>
      <c r="D93" s="62">
        <v>28268</v>
      </c>
      <c r="E93" s="62">
        <v>28672</v>
      </c>
      <c r="F93" s="63">
        <v>149.88224099999999</v>
      </c>
      <c r="G93" s="63">
        <v>-24.429974000000001</v>
      </c>
      <c r="H93" s="63">
        <v>149.87825900000001</v>
      </c>
      <c r="I93" s="63">
        <v>-24.430002999999999</v>
      </c>
      <c r="J93" s="22" t="s">
        <v>52</v>
      </c>
      <c r="K93" s="22" t="s">
        <v>53</v>
      </c>
      <c r="L93" s="22">
        <v>404</v>
      </c>
      <c r="M93" s="22">
        <v>5</v>
      </c>
      <c r="N93" s="22">
        <v>0.05</v>
      </c>
      <c r="O93" s="22">
        <v>101</v>
      </c>
    </row>
    <row r="94" spans="1:15" x14ac:dyDescent="0.75">
      <c r="A94" s="22" t="s">
        <v>110</v>
      </c>
      <c r="B94" s="61">
        <v>25</v>
      </c>
      <c r="C94" s="61">
        <v>132</v>
      </c>
      <c r="D94" s="62">
        <v>28672</v>
      </c>
      <c r="E94" s="62">
        <v>28946</v>
      </c>
      <c r="F94" s="63">
        <v>149.87825900000001</v>
      </c>
      <c r="G94" s="63">
        <v>-24.430002999999999</v>
      </c>
      <c r="H94" s="63">
        <v>149.87555900000001</v>
      </c>
      <c r="I94" s="63">
        <v>-24.430022999999998</v>
      </c>
      <c r="J94" s="22" t="s">
        <v>52</v>
      </c>
      <c r="K94" s="22" t="s">
        <v>53</v>
      </c>
      <c r="L94" s="22">
        <v>274</v>
      </c>
      <c r="M94" s="22">
        <v>5</v>
      </c>
      <c r="N94" s="22">
        <v>0.05</v>
      </c>
      <c r="O94" s="22">
        <v>68.5</v>
      </c>
    </row>
    <row r="95" spans="1:15" x14ac:dyDescent="0.75">
      <c r="A95" s="22" t="s">
        <v>110</v>
      </c>
      <c r="B95" s="61">
        <v>25</v>
      </c>
      <c r="C95" s="61">
        <v>133</v>
      </c>
      <c r="D95" s="62">
        <v>28946</v>
      </c>
      <c r="E95" s="62">
        <v>29200</v>
      </c>
      <c r="F95" s="63">
        <v>149.87555900000001</v>
      </c>
      <c r="G95" s="63">
        <v>-24.430022999999998</v>
      </c>
      <c r="H95" s="63">
        <v>149.87305499999999</v>
      </c>
      <c r="I95" s="63">
        <v>-24.430040999999999</v>
      </c>
      <c r="J95" s="22" t="s">
        <v>50</v>
      </c>
      <c r="K95" s="22" t="s">
        <v>51</v>
      </c>
      <c r="L95" s="22">
        <v>254</v>
      </c>
      <c r="M95" s="22" t="s">
        <v>71</v>
      </c>
      <c r="N95" s="22" t="s">
        <v>71</v>
      </c>
      <c r="O95" s="22">
        <v>254</v>
      </c>
    </row>
  </sheetData>
  <phoneticPr fontId="16" type="noConversion"/>
  <pageMargins left="0.39370078740157499" right="0.39370078740157499" top="0.39370078740157499" bottom="0.39370078740157499" header="0.39370078740157499" footer="0.39370078740157499"/>
  <pageSetup paperSize="8" orientation="landscape" horizontalDpi="300" verticalDpi="300"/>
  <headerFooter alignWithMargins="0">
    <oddHeader>&amp;C&amp;"Calibri"&amp;14&amp;K000000 OFFICIAL&amp;1#_x000D_</oddHead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B4989-BA2C-4701-8495-852E8A82D6D2}">
  <sheetPr>
    <tabColor theme="2"/>
  </sheetPr>
  <dimension ref="A1:P38"/>
  <sheetViews>
    <sheetView workbookViewId="0">
      <selection activeCell="F50" sqref="F50"/>
    </sheetView>
  </sheetViews>
  <sheetFormatPr defaultRowHeight="14" x14ac:dyDescent="0.6"/>
  <cols>
    <col min="1" max="1" width="21.07421875" customWidth="1"/>
    <col min="2" max="2" width="89.4609375" customWidth="1"/>
    <col min="3" max="4" width="12.23046875" customWidth="1"/>
    <col min="5" max="5" width="10.69140625" customWidth="1"/>
    <col min="6" max="7" width="18.69140625" customWidth="1"/>
  </cols>
  <sheetData>
    <row r="1" spans="1:7" ht="24.25" x14ac:dyDescent="0.6">
      <c r="A1" s="1" t="s">
        <v>59</v>
      </c>
      <c r="B1" s="2"/>
      <c r="C1" s="2"/>
      <c r="D1" s="2"/>
      <c r="E1" s="2"/>
      <c r="F1" s="2"/>
      <c r="G1" s="2"/>
    </row>
    <row r="2" spans="1:7" ht="10" customHeight="1" x14ac:dyDescent="0.6">
      <c r="A2" s="1"/>
      <c r="B2" s="2"/>
      <c r="C2" s="2"/>
      <c r="D2" s="2"/>
      <c r="E2" s="2"/>
      <c r="F2" s="2"/>
      <c r="G2" s="2"/>
    </row>
    <row r="3" spans="1:7" x14ac:dyDescent="0.6">
      <c r="A3" s="23" t="s">
        <v>1</v>
      </c>
      <c r="B3" s="24" t="s">
        <v>113</v>
      </c>
      <c r="C3" s="2"/>
      <c r="D3" s="2"/>
      <c r="E3" s="2"/>
      <c r="F3" s="2"/>
      <c r="G3" s="2"/>
    </row>
    <row r="4" spans="1:7" x14ac:dyDescent="0.6">
      <c r="A4" s="23" t="s">
        <v>3</v>
      </c>
      <c r="B4" s="24" t="s">
        <v>114</v>
      </c>
      <c r="C4" s="2"/>
      <c r="D4" s="2"/>
      <c r="E4" s="2"/>
      <c r="F4" s="2"/>
      <c r="G4" s="2"/>
    </row>
    <row r="5" spans="1:7" x14ac:dyDescent="0.6">
      <c r="A5" s="23" t="s">
        <v>5</v>
      </c>
      <c r="B5" s="24" t="s">
        <v>6</v>
      </c>
      <c r="C5" s="2"/>
      <c r="D5" s="2"/>
      <c r="E5" s="2"/>
      <c r="F5" s="2"/>
      <c r="G5" s="2"/>
    </row>
    <row r="6" spans="1:7" x14ac:dyDescent="0.6">
      <c r="A6" s="23" t="s">
        <v>7</v>
      </c>
      <c r="B6" s="24" t="s">
        <v>8</v>
      </c>
      <c r="C6" s="2"/>
      <c r="D6" s="2"/>
      <c r="E6" s="2"/>
      <c r="F6" s="2"/>
      <c r="G6" s="2"/>
    </row>
    <row r="7" spans="1:7" x14ac:dyDescent="0.6">
      <c r="A7" s="23" t="s">
        <v>60</v>
      </c>
      <c r="B7" s="25">
        <v>25</v>
      </c>
      <c r="C7" s="2"/>
      <c r="D7" s="2"/>
      <c r="E7" s="2"/>
      <c r="F7" s="2"/>
      <c r="G7" s="2"/>
    </row>
    <row r="8" spans="1:7" x14ac:dyDescent="0.6">
      <c r="A8" s="23" t="s">
        <v>61</v>
      </c>
      <c r="B8" s="25" t="s">
        <v>110</v>
      </c>
      <c r="C8" s="2"/>
      <c r="D8" s="2"/>
      <c r="E8" s="2"/>
      <c r="F8" s="2"/>
      <c r="G8" s="2"/>
    </row>
    <row r="9" spans="1:7" x14ac:dyDescent="0.6">
      <c r="A9" s="23" t="s">
        <v>62</v>
      </c>
      <c r="B9" s="24" t="s">
        <v>115</v>
      </c>
      <c r="C9" s="2"/>
      <c r="D9" s="2"/>
      <c r="E9" s="2"/>
      <c r="F9" s="2"/>
      <c r="G9" s="2"/>
    </row>
    <row r="10" spans="1:7" ht="10" customHeight="1" x14ac:dyDescent="0.6">
      <c r="A10" s="2"/>
      <c r="B10" s="2"/>
      <c r="C10" s="2"/>
      <c r="D10" s="2"/>
      <c r="E10" s="2"/>
      <c r="F10" s="2"/>
      <c r="G10" s="2"/>
    </row>
    <row r="11" spans="1:7" x14ac:dyDescent="0.6">
      <c r="A11" s="26" t="s">
        <v>64</v>
      </c>
      <c r="B11" s="26" t="s">
        <v>65</v>
      </c>
      <c r="C11" s="27" t="s">
        <v>66</v>
      </c>
      <c r="D11" s="27" t="s">
        <v>106</v>
      </c>
      <c r="E11" s="27" t="s">
        <v>49</v>
      </c>
      <c r="F11" s="27" t="s">
        <v>67</v>
      </c>
      <c r="G11" s="27" t="s">
        <v>68</v>
      </c>
    </row>
    <row r="12" spans="1:7" x14ac:dyDescent="0.6">
      <c r="A12" s="28" t="s">
        <v>120</v>
      </c>
      <c r="B12" s="29" t="s">
        <v>70</v>
      </c>
      <c r="C12" s="30"/>
      <c r="D12" s="30"/>
      <c r="E12" s="30"/>
      <c r="F12" s="30"/>
      <c r="G12" s="31" t="s">
        <v>71</v>
      </c>
    </row>
    <row r="13" spans="1:7" x14ac:dyDescent="0.6">
      <c r="A13" s="32" t="str">
        <f>$A$12&amp;"."&amp;ROW()-ROW($A$12)</f>
        <v>L1.1</v>
      </c>
      <c r="B13" s="33" t="s">
        <v>72</v>
      </c>
      <c r="C13" s="33"/>
      <c r="D13" s="33" t="s">
        <v>73</v>
      </c>
      <c r="E13" s="33">
        <v>1</v>
      </c>
      <c r="F13" s="34"/>
      <c r="G13" s="34">
        <f t="shared" ref="G13:G14" si="0">E13*F13</f>
        <v>0</v>
      </c>
    </row>
    <row r="14" spans="1:7" x14ac:dyDescent="0.6">
      <c r="A14" s="32" t="str">
        <f>$A$12&amp;"."&amp;ROW()-ROW($A$12)</f>
        <v>L1.2</v>
      </c>
      <c r="B14" s="33" t="s">
        <v>74</v>
      </c>
      <c r="C14" s="33"/>
      <c r="D14" s="33" t="s">
        <v>73</v>
      </c>
      <c r="E14" s="33">
        <v>1</v>
      </c>
      <c r="F14" s="34"/>
      <c r="G14" s="34">
        <f t="shared" si="0"/>
        <v>0</v>
      </c>
    </row>
    <row r="15" spans="1:7" x14ac:dyDescent="0.6">
      <c r="A15" s="32"/>
      <c r="B15" s="33"/>
      <c r="C15" s="33"/>
      <c r="D15" s="33"/>
      <c r="E15" s="33"/>
      <c r="F15" s="34"/>
      <c r="G15" s="34" t="s">
        <v>71</v>
      </c>
    </row>
    <row r="16" spans="1:7" x14ac:dyDescent="0.6">
      <c r="A16" s="35" t="str">
        <f>LEFT(A12,LEN(A12)-1)&amp;"2"</f>
        <v>L2</v>
      </c>
      <c r="B16" s="36" t="s">
        <v>75</v>
      </c>
      <c r="C16" s="37"/>
      <c r="D16" s="37"/>
      <c r="E16" s="37"/>
      <c r="F16" s="38"/>
      <c r="G16" s="38" t="s">
        <v>71</v>
      </c>
    </row>
    <row r="17" spans="1:16" x14ac:dyDescent="0.6">
      <c r="A17" s="32" t="str">
        <f>$A$16&amp;"."&amp;ROW()-ROW($A$16)</f>
        <v>L2.1</v>
      </c>
      <c r="B17" s="33" t="s">
        <v>76</v>
      </c>
      <c r="C17" s="33"/>
      <c r="D17" s="33" t="s">
        <v>73</v>
      </c>
      <c r="E17" s="33">
        <v>1</v>
      </c>
      <c r="F17" s="34"/>
      <c r="G17" s="34">
        <f t="shared" ref="G17:G18" si="1">E17*F17</f>
        <v>0</v>
      </c>
    </row>
    <row r="18" spans="1:16" x14ac:dyDescent="0.6">
      <c r="A18" s="32" t="str">
        <f>$A$16&amp;"."&amp;ROW()-ROW($A$16)</f>
        <v>L2.2</v>
      </c>
      <c r="B18" s="33" t="s">
        <v>77</v>
      </c>
      <c r="C18" s="33"/>
      <c r="D18" s="33" t="s">
        <v>73</v>
      </c>
      <c r="E18" s="33">
        <v>1</v>
      </c>
      <c r="F18" s="34"/>
      <c r="G18" s="34">
        <f t="shared" si="1"/>
        <v>0</v>
      </c>
    </row>
    <row r="19" spans="1:16" x14ac:dyDescent="0.6">
      <c r="A19" s="32"/>
      <c r="B19" s="33"/>
      <c r="C19" s="33"/>
      <c r="D19" s="33"/>
      <c r="E19" s="33"/>
      <c r="F19" s="34"/>
      <c r="G19" s="34" t="s">
        <v>71</v>
      </c>
    </row>
    <row r="20" spans="1:16" x14ac:dyDescent="0.6">
      <c r="A20" s="35" t="str">
        <f>LEFT(A12,LEN(A12)-1)&amp;"3"</f>
        <v>L3</v>
      </c>
      <c r="B20" s="36" t="s">
        <v>78</v>
      </c>
      <c r="C20" s="37"/>
      <c r="D20" s="37"/>
      <c r="E20" s="37"/>
      <c r="F20" s="38"/>
      <c r="G20" s="38" t="s">
        <v>71</v>
      </c>
    </row>
    <row r="21" spans="1:16" x14ac:dyDescent="0.6">
      <c r="A21" s="32" t="str">
        <f>$A$20&amp;"."&amp;ROW()-ROW($A$20)</f>
        <v>L3.1</v>
      </c>
      <c r="B21" s="33" t="s">
        <v>79</v>
      </c>
      <c r="C21" s="33"/>
      <c r="D21" s="33" t="s">
        <v>73</v>
      </c>
      <c r="E21" s="33">
        <v>1</v>
      </c>
      <c r="F21" s="34"/>
      <c r="G21" s="34">
        <f>E21*F21</f>
        <v>0</v>
      </c>
    </row>
    <row r="22" spans="1:16" x14ac:dyDescent="0.6">
      <c r="A22" s="32"/>
      <c r="B22" s="33"/>
      <c r="C22" s="33"/>
      <c r="D22" s="33"/>
      <c r="E22" s="33"/>
      <c r="F22" s="34"/>
      <c r="G22" s="34" t="s">
        <v>71</v>
      </c>
    </row>
    <row r="23" spans="1:16" x14ac:dyDescent="0.6">
      <c r="A23" s="35" t="str">
        <f>LEFT(A12,LEN(A12)-1)&amp;"4"</f>
        <v>L4</v>
      </c>
      <c r="B23" s="36" t="s">
        <v>80</v>
      </c>
      <c r="C23" s="37"/>
      <c r="D23" s="37"/>
      <c r="E23" s="37"/>
      <c r="F23" s="38"/>
      <c r="G23" s="38" t="s">
        <v>71</v>
      </c>
      <c r="P23" s="39"/>
    </row>
    <row r="24" spans="1:16" x14ac:dyDescent="0.6">
      <c r="A24" s="32" t="str">
        <f>$A$23&amp;"."&amp;ROW()-ROW($A$23)</f>
        <v>L4.1</v>
      </c>
      <c r="B24" s="33" t="s">
        <v>81</v>
      </c>
      <c r="C24" s="33"/>
      <c r="D24" s="33" t="s">
        <v>73</v>
      </c>
      <c r="E24" s="33">
        <v>1</v>
      </c>
      <c r="F24" s="34"/>
      <c r="G24" s="34">
        <f t="shared" ref="G24:G28" si="2">E24*F24</f>
        <v>0</v>
      </c>
    </row>
    <row r="25" spans="1:16" x14ac:dyDescent="0.6">
      <c r="A25" s="32" t="str">
        <f t="shared" ref="A25:A28" si="3">$A$23&amp;"."&amp;ROW()-ROW($A$23)</f>
        <v>L4.2</v>
      </c>
      <c r="B25" s="33" t="s">
        <v>82</v>
      </c>
      <c r="C25" s="33"/>
      <c r="D25" s="33" t="s">
        <v>73</v>
      </c>
      <c r="E25" s="33">
        <v>1</v>
      </c>
      <c r="F25" s="34"/>
      <c r="G25" s="34">
        <f t="shared" si="2"/>
        <v>0</v>
      </c>
    </row>
    <row r="26" spans="1:16" x14ac:dyDescent="0.6">
      <c r="A26" s="32" t="str">
        <f t="shared" si="3"/>
        <v>L4.3</v>
      </c>
      <c r="B26" s="33" t="s">
        <v>83</v>
      </c>
      <c r="C26" s="33"/>
      <c r="D26" s="33" t="s">
        <v>73</v>
      </c>
      <c r="E26" s="33">
        <v>1</v>
      </c>
      <c r="F26" s="34"/>
      <c r="G26" s="34">
        <f t="shared" si="2"/>
        <v>0</v>
      </c>
    </row>
    <row r="27" spans="1:16" x14ac:dyDescent="0.6">
      <c r="A27" s="32" t="str">
        <f t="shared" si="3"/>
        <v>L4.4</v>
      </c>
      <c r="B27" s="33" t="s">
        <v>84</v>
      </c>
      <c r="C27" s="33"/>
      <c r="D27" s="33" t="s">
        <v>73</v>
      </c>
      <c r="E27" s="33">
        <v>1</v>
      </c>
      <c r="F27" s="34"/>
      <c r="G27" s="34">
        <f t="shared" si="2"/>
        <v>0</v>
      </c>
    </row>
    <row r="28" spans="1:16" x14ac:dyDescent="0.6">
      <c r="A28" s="32" t="str">
        <f t="shared" si="3"/>
        <v>L4.5</v>
      </c>
      <c r="B28" s="33" t="s">
        <v>85</v>
      </c>
      <c r="C28" s="33"/>
      <c r="D28" s="33" t="s">
        <v>86</v>
      </c>
      <c r="E28" s="33">
        <v>0</v>
      </c>
      <c r="F28" s="34"/>
      <c r="G28" s="34">
        <f t="shared" si="2"/>
        <v>0</v>
      </c>
    </row>
    <row r="29" spans="1:16" x14ac:dyDescent="0.6">
      <c r="A29" s="32"/>
      <c r="B29" s="33"/>
      <c r="C29" s="33"/>
      <c r="D29" s="33"/>
      <c r="E29" s="33"/>
      <c r="F29" s="34"/>
      <c r="G29" s="34"/>
    </row>
    <row r="30" spans="1:16" x14ac:dyDescent="0.6">
      <c r="A30" s="35" t="str">
        <f>LEFT(A12,LEN(A12)-1)&amp;"5"</f>
        <v>L5</v>
      </c>
      <c r="B30" s="36" t="s">
        <v>87</v>
      </c>
      <c r="C30" s="37"/>
      <c r="D30" s="37"/>
      <c r="E30" s="37"/>
      <c r="F30" s="38"/>
      <c r="G30" s="38"/>
    </row>
    <row r="31" spans="1:16" x14ac:dyDescent="0.6">
      <c r="A31" s="32" t="str">
        <f>$A$30&amp;"."&amp;ROW()-ROW($A$30)</f>
        <v>L5.1</v>
      </c>
      <c r="B31" s="33" t="s">
        <v>122</v>
      </c>
      <c r="C31" s="33" t="s">
        <v>53</v>
      </c>
      <c r="D31" s="33" t="s">
        <v>73</v>
      </c>
      <c r="E31" s="56">
        <v>7.875</v>
      </c>
      <c r="F31" s="34"/>
      <c r="G31" s="34">
        <f t="shared" ref="G31:G33" si="4">E31*F31</f>
        <v>0</v>
      </c>
    </row>
    <row r="32" spans="1:16" x14ac:dyDescent="0.6">
      <c r="A32" s="32" t="str">
        <f t="shared" ref="A32:A33" si="5">$A$30&amp;"."&amp;ROW()-ROW($A$30)</f>
        <v>L5.2</v>
      </c>
      <c r="B32" s="33" t="s">
        <v>121</v>
      </c>
      <c r="C32" s="33" t="s">
        <v>53</v>
      </c>
      <c r="D32" s="33" t="s">
        <v>73</v>
      </c>
      <c r="E32" s="56">
        <v>30</v>
      </c>
      <c r="F32" s="34"/>
      <c r="G32" s="34">
        <f t="shared" si="4"/>
        <v>0</v>
      </c>
    </row>
    <row r="33" spans="1:7" x14ac:dyDescent="0.6">
      <c r="A33" s="32" t="str">
        <f t="shared" si="5"/>
        <v>L5.3</v>
      </c>
      <c r="B33" s="33" t="s">
        <v>54</v>
      </c>
      <c r="C33" s="33" t="s">
        <v>51</v>
      </c>
      <c r="D33" s="33" t="s">
        <v>73</v>
      </c>
      <c r="E33" s="56">
        <v>1685</v>
      </c>
      <c r="F33" s="34"/>
      <c r="G33" s="34">
        <f t="shared" si="4"/>
        <v>0</v>
      </c>
    </row>
    <row r="34" spans="1:7" x14ac:dyDescent="0.6">
      <c r="A34" s="32" t="str">
        <f t="shared" ref="A34:A36" si="6">$A$30&amp;"."&amp;ROW()-ROW($A$30)</f>
        <v>L5.4</v>
      </c>
      <c r="B34" s="33" t="s">
        <v>52</v>
      </c>
      <c r="C34" s="33" t="s">
        <v>53</v>
      </c>
      <c r="D34" s="33" t="s">
        <v>73</v>
      </c>
      <c r="E34" s="56">
        <v>4797</v>
      </c>
      <c r="F34" s="34"/>
      <c r="G34" s="34">
        <f t="shared" ref="G34" si="7">E34*F34</f>
        <v>0</v>
      </c>
    </row>
    <row r="35" spans="1:7" x14ac:dyDescent="0.6">
      <c r="A35" s="32" t="str">
        <f t="shared" si="6"/>
        <v>L5.5</v>
      </c>
      <c r="B35" s="33" t="s">
        <v>56</v>
      </c>
      <c r="C35" s="33" t="s">
        <v>53</v>
      </c>
      <c r="D35" s="33" t="s">
        <v>73</v>
      </c>
      <c r="E35" s="56">
        <v>1203</v>
      </c>
      <c r="F35" s="34"/>
      <c r="G35" s="34">
        <f t="shared" ref="G35:G36" si="8">E35*F35</f>
        <v>0</v>
      </c>
    </row>
    <row r="36" spans="1:7" x14ac:dyDescent="0.6">
      <c r="A36" s="32" t="str">
        <f t="shared" si="6"/>
        <v>L5.6</v>
      </c>
      <c r="B36" s="33" t="s">
        <v>50</v>
      </c>
      <c r="C36" s="33" t="s">
        <v>51</v>
      </c>
      <c r="D36" s="33" t="s">
        <v>73</v>
      </c>
      <c r="E36" s="56">
        <v>4409</v>
      </c>
      <c r="F36" s="34"/>
      <c r="G36" s="34">
        <f t="shared" si="8"/>
        <v>0</v>
      </c>
    </row>
    <row r="37" spans="1:7" x14ac:dyDescent="0.6">
      <c r="A37" s="40"/>
      <c r="B37" s="41"/>
      <c r="C37" s="41"/>
      <c r="D37" s="41"/>
      <c r="E37" s="41"/>
      <c r="F37" s="42"/>
      <c r="G37" s="42"/>
    </row>
    <row r="38" spans="1:7" x14ac:dyDescent="0.6">
      <c r="A38" s="43"/>
      <c r="B38" s="44"/>
      <c r="C38" s="44"/>
      <c r="D38" s="44"/>
      <c r="E38" s="44"/>
      <c r="F38" s="45" t="s">
        <v>88</v>
      </c>
      <c r="G38" s="46">
        <f>SUM(G13:G36)</f>
        <v>0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497B4-C025-491C-BEA6-DF8704BDB46A}">
  <sheetPr>
    <tabColor theme="2"/>
  </sheetPr>
  <dimension ref="A1:U26"/>
  <sheetViews>
    <sheetView workbookViewId="0">
      <selection activeCell="S40" sqref="S40"/>
    </sheetView>
  </sheetViews>
  <sheetFormatPr defaultColWidth="9.23046875" defaultRowHeight="14.75" x14ac:dyDescent="0.75"/>
  <cols>
    <col min="1" max="1" width="21.69140625" style="17" customWidth="1"/>
    <col min="2" max="9" width="9.07421875" style="17" customWidth="1"/>
    <col min="10" max="10" width="47.23046875" style="17" customWidth="1"/>
    <col min="11" max="11" width="5.69140625" style="17" customWidth="1"/>
    <col min="12" max="15" width="6.8046875" style="17" customWidth="1"/>
    <col min="16" max="16" width="10.4609375" style="17" customWidth="1"/>
    <col min="17" max="16384" width="9.23046875" style="17"/>
  </cols>
  <sheetData>
    <row r="1" spans="1:21" customFormat="1" ht="24.25" x14ac:dyDescent="0.6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customFormat="1" ht="10" customHeight="1" x14ac:dyDescent="0.6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1" x14ac:dyDescent="0.75">
      <c r="A3" s="15" t="s">
        <v>1</v>
      </c>
      <c r="B3" s="16" t="s">
        <v>113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21" x14ac:dyDescent="0.75">
      <c r="A4" s="15" t="s">
        <v>3</v>
      </c>
      <c r="B4" s="16" t="s">
        <v>114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21" x14ac:dyDescent="0.75">
      <c r="A5" s="15" t="s">
        <v>5</v>
      </c>
      <c r="B5" s="16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21" x14ac:dyDescent="0.75">
      <c r="A6" s="15" t="s">
        <v>7</v>
      </c>
      <c r="B6" s="16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/>
      <c r="S6"/>
      <c r="T6"/>
      <c r="U6"/>
    </row>
    <row r="7" spans="1:21" ht="10" customHeight="1" x14ac:dyDescent="0.7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R7"/>
      <c r="S7"/>
      <c r="T7"/>
      <c r="U7"/>
    </row>
    <row r="8" spans="1:21" ht="20" x14ac:dyDescent="0.75">
      <c r="A8" s="20" t="s">
        <v>35</v>
      </c>
      <c r="B8" s="20" t="s">
        <v>36</v>
      </c>
      <c r="C8" s="20" t="s">
        <v>37</v>
      </c>
      <c r="D8" s="20" t="s">
        <v>38</v>
      </c>
      <c r="E8" s="20" t="s">
        <v>39</v>
      </c>
      <c r="F8" s="20" t="s">
        <v>40</v>
      </c>
      <c r="G8" s="20" t="s">
        <v>41</v>
      </c>
      <c r="H8" s="20" t="s">
        <v>42</v>
      </c>
      <c r="I8" s="20" t="s">
        <v>43</v>
      </c>
      <c r="J8" s="20" t="s">
        <v>44</v>
      </c>
      <c r="K8" s="20" t="s">
        <v>45</v>
      </c>
      <c r="L8" s="20" t="s">
        <v>46</v>
      </c>
      <c r="M8" s="20" t="s">
        <v>47</v>
      </c>
      <c r="N8" s="20" t="s">
        <v>48</v>
      </c>
      <c r="O8" s="20" t="s">
        <v>49</v>
      </c>
      <c r="R8"/>
      <c r="S8"/>
      <c r="T8"/>
      <c r="U8"/>
    </row>
    <row r="9" spans="1:21" x14ac:dyDescent="0.75">
      <c r="A9" s="22" t="s">
        <v>112</v>
      </c>
      <c r="B9" s="22">
        <v>43</v>
      </c>
      <c r="C9" s="22">
        <v>3</v>
      </c>
      <c r="D9" s="22">
        <v>42</v>
      </c>
      <c r="E9" s="22">
        <v>129</v>
      </c>
      <c r="F9" s="22">
        <v>149.91148999999999</v>
      </c>
      <c r="G9" s="22">
        <v>-24.379183999999999</v>
      </c>
      <c r="H9" s="22">
        <v>149.91064299999999</v>
      </c>
      <c r="I9" s="22">
        <v>-24.379062000000001</v>
      </c>
      <c r="J9" s="22" t="s">
        <v>52</v>
      </c>
      <c r="K9" s="22" t="s">
        <v>53</v>
      </c>
      <c r="L9" s="22">
        <v>87</v>
      </c>
      <c r="M9" s="22">
        <v>5</v>
      </c>
      <c r="N9" s="22">
        <v>0.05</v>
      </c>
      <c r="O9" s="22">
        <v>21.75</v>
      </c>
    </row>
    <row r="10" spans="1:21" x14ac:dyDescent="0.75">
      <c r="A10" s="22" t="s">
        <v>112</v>
      </c>
      <c r="B10" s="22">
        <v>43</v>
      </c>
      <c r="C10" s="22">
        <v>4</v>
      </c>
      <c r="D10" s="22">
        <v>129</v>
      </c>
      <c r="E10" s="22">
        <v>762</v>
      </c>
      <c r="F10" s="22">
        <v>149.91064299999999</v>
      </c>
      <c r="G10" s="22">
        <v>-24.379062000000001</v>
      </c>
      <c r="H10" s="22">
        <v>149.90447499999999</v>
      </c>
      <c r="I10" s="22">
        <v>-24.378239000000001</v>
      </c>
      <c r="J10" s="22" t="s">
        <v>50</v>
      </c>
      <c r="K10" s="22" t="s">
        <v>51</v>
      </c>
      <c r="L10" s="22">
        <v>633</v>
      </c>
      <c r="M10" s="22" t="s">
        <v>71</v>
      </c>
      <c r="N10" s="22" t="s">
        <v>71</v>
      </c>
      <c r="O10" s="22">
        <v>633</v>
      </c>
    </row>
    <row r="11" spans="1:21" x14ac:dyDescent="0.75">
      <c r="A11" s="22" t="s">
        <v>112</v>
      </c>
      <c r="B11" s="22">
        <v>43</v>
      </c>
      <c r="C11" s="22">
        <v>5</v>
      </c>
      <c r="D11" s="22">
        <v>762</v>
      </c>
      <c r="E11" s="22">
        <v>881</v>
      </c>
      <c r="F11" s="22">
        <v>149.90447499999999</v>
      </c>
      <c r="G11" s="22">
        <v>-24.378239000000001</v>
      </c>
      <c r="H11" s="22">
        <v>149.90331499999999</v>
      </c>
      <c r="I11" s="22">
        <v>-24.378086</v>
      </c>
      <c r="J11" s="22" t="s">
        <v>52</v>
      </c>
      <c r="K11" s="22" t="s">
        <v>53</v>
      </c>
      <c r="L11" s="22">
        <v>119</v>
      </c>
      <c r="M11" s="22">
        <v>5</v>
      </c>
      <c r="N11" s="22">
        <v>0.05</v>
      </c>
      <c r="O11" s="22">
        <v>29.75</v>
      </c>
    </row>
    <row r="12" spans="1:21" x14ac:dyDescent="0.75">
      <c r="A12" s="22" t="s">
        <v>112</v>
      </c>
      <c r="B12" s="22">
        <v>43</v>
      </c>
      <c r="C12" s="22">
        <v>6</v>
      </c>
      <c r="D12" s="22">
        <v>881</v>
      </c>
      <c r="E12" s="22">
        <v>1117</v>
      </c>
      <c r="F12" s="22">
        <v>149.90331499999999</v>
      </c>
      <c r="G12" s="22">
        <v>-24.378086</v>
      </c>
      <c r="H12" s="22">
        <v>149.901015</v>
      </c>
      <c r="I12" s="22">
        <v>-24.377783000000001</v>
      </c>
      <c r="J12" s="22" t="s">
        <v>54</v>
      </c>
      <c r="K12" s="22" t="s">
        <v>51</v>
      </c>
      <c r="L12" s="22">
        <v>236</v>
      </c>
      <c r="M12" s="22" t="s">
        <v>71</v>
      </c>
      <c r="N12" s="22" t="s">
        <v>71</v>
      </c>
      <c r="O12" s="22">
        <v>236</v>
      </c>
    </row>
    <row r="13" spans="1:21" x14ac:dyDescent="0.75">
      <c r="A13" s="22" t="s">
        <v>112</v>
      </c>
      <c r="B13" s="22">
        <v>43</v>
      </c>
      <c r="C13" s="22">
        <v>7</v>
      </c>
      <c r="D13" s="22">
        <v>1117</v>
      </c>
      <c r="E13" s="22">
        <v>1737</v>
      </c>
      <c r="F13" s="22">
        <v>149.901015</v>
      </c>
      <c r="G13" s="22">
        <v>-24.377783000000001</v>
      </c>
      <c r="H13" s="22">
        <v>149.894971</v>
      </c>
      <c r="I13" s="22">
        <v>-24.376988000000001</v>
      </c>
      <c r="J13" s="22" t="s">
        <v>50</v>
      </c>
      <c r="K13" s="22" t="s">
        <v>51</v>
      </c>
      <c r="L13" s="22">
        <v>620</v>
      </c>
      <c r="M13" s="22" t="s">
        <v>71</v>
      </c>
      <c r="N13" s="22" t="s">
        <v>71</v>
      </c>
      <c r="O13" s="22">
        <v>620</v>
      </c>
    </row>
    <row r="14" spans="1:21" x14ac:dyDescent="0.75">
      <c r="A14" s="22" t="s">
        <v>112</v>
      </c>
      <c r="B14" s="22">
        <v>43</v>
      </c>
      <c r="C14" s="22">
        <v>8</v>
      </c>
      <c r="D14" s="22">
        <v>1737</v>
      </c>
      <c r="E14" s="22">
        <v>1858</v>
      </c>
      <c r="F14" s="22">
        <v>149.894971</v>
      </c>
      <c r="G14" s="22">
        <v>-24.376988000000001</v>
      </c>
      <c r="H14" s="22">
        <v>149.89379099999999</v>
      </c>
      <c r="I14" s="22">
        <v>-24.376836999999998</v>
      </c>
      <c r="J14" s="22" t="s">
        <v>52</v>
      </c>
      <c r="K14" s="22" t="s">
        <v>53</v>
      </c>
      <c r="L14" s="22">
        <v>121</v>
      </c>
      <c r="M14" s="22">
        <v>5</v>
      </c>
      <c r="N14" s="22">
        <v>0.05</v>
      </c>
      <c r="O14" s="22">
        <v>30.25</v>
      </c>
    </row>
    <row r="15" spans="1:21" x14ac:dyDescent="0.75">
      <c r="A15" s="22" t="s">
        <v>112</v>
      </c>
      <c r="B15" s="22">
        <v>43</v>
      </c>
      <c r="C15" s="22">
        <v>9</v>
      </c>
      <c r="D15" s="22">
        <v>1858</v>
      </c>
      <c r="E15" s="22">
        <v>2048</v>
      </c>
      <c r="F15" s="22">
        <v>149.89379099999999</v>
      </c>
      <c r="G15" s="22">
        <v>-24.376836999999998</v>
      </c>
      <c r="H15" s="22">
        <v>149.89193800000001</v>
      </c>
      <c r="I15" s="22">
        <v>-24.3766</v>
      </c>
      <c r="J15" s="22" t="s">
        <v>50</v>
      </c>
      <c r="K15" s="22" t="s">
        <v>51</v>
      </c>
      <c r="L15" s="22">
        <v>190</v>
      </c>
      <c r="M15" s="22" t="s">
        <v>71</v>
      </c>
      <c r="N15" s="22" t="s">
        <v>71</v>
      </c>
      <c r="O15" s="22">
        <v>190</v>
      </c>
    </row>
    <row r="16" spans="1:21" x14ac:dyDescent="0.75">
      <c r="A16" s="22" t="s">
        <v>112</v>
      </c>
      <c r="B16" s="22">
        <v>43</v>
      </c>
      <c r="C16" s="22">
        <v>10</v>
      </c>
      <c r="D16" s="22">
        <v>2048</v>
      </c>
      <c r="E16" s="22">
        <v>2403</v>
      </c>
      <c r="F16" s="22">
        <v>149.89193800000001</v>
      </c>
      <c r="G16" s="22">
        <v>-24.3766</v>
      </c>
      <c r="H16" s="22">
        <v>149.888476</v>
      </c>
      <c r="I16" s="22">
        <v>-24.376156999999999</v>
      </c>
      <c r="J16" s="22" t="s">
        <v>54</v>
      </c>
      <c r="K16" s="22" t="s">
        <v>51</v>
      </c>
      <c r="L16" s="22">
        <v>355</v>
      </c>
      <c r="M16" s="22" t="s">
        <v>71</v>
      </c>
      <c r="N16" s="22" t="s">
        <v>71</v>
      </c>
      <c r="O16" s="22">
        <v>355</v>
      </c>
    </row>
    <row r="17" spans="1:15" x14ac:dyDescent="0.75">
      <c r="A17" s="22" t="s">
        <v>112</v>
      </c>
      <c r="B17" s="22">
        <v>43</v>
      </c>
      <c r="C17" s="22">
        <v>11</v>
      </c>
      <c r="D17" s="22">
        <v>2403</v>
      </c>
      <c r="E17" s="22">
        <v>2757</v>
      </c>
      <c r="F17" s="22">
        <v>149.888476</v>
      </c>
      <c r="G17" s="22">
        <v>-24.376156999999999</v>
      </c>
      <c r="H17" s="22">
        <v>149.88502800000001</v>
      </c>
      <c r="I17" s="22">
        <v>-24.375993000000001</v>
      </c>
      <c r="J17" s="22" t="s">
        <v>52</v>
      </c>
      <c r="K17" s="22" t="s">
        <v>53</v>
      </c>
      <c r="L17" s="22">
        <v>354</v>
      </c>
      <c r="M17" s="22">
        <v>5</v>
      </c>
      <c r="N17" s="22">
        <v>0.05</v>
      </c>
      <c r="O17" s="22">
        <v>88.5</v>
      </c>
    </row>
    <row r="18" spans="1:15" x14ac:dyDescent="0.75">
      <c r="A18" s="22" t="s">
        <v>112</v>
      </c>
      <c r="B18" s="22">
        <v>43</v>
      </c>
      <c r="C18" s="22">
        <v>12</v>
      </c>
      <c r="D18" s="22">
        <v>2757</v>
      </c>
      <c r="E18" s="22">
        <v>2876</v>
      </c>
      <c r="F18" s="22">
        <v>149.88502800000001</v>
      </c>
      <c r="G18" s="22">
        <v>-24.375993000000001</v>
      </c>
      <c r="H18" s="22">
        <v>149.88388499999999</v>
      </c>
      <c r="I18" s="22">
        <v>-24.376231000000001</v>
      </c>
      <c r="J18" s="22" t="s">
        <v>50</v>
      </c>
      <c r="K18" s="22" t="s">
        <v>51</v>
      </c>
      <c r="L18" s="22">
        <v>119</v>
      </c>
      <c r="M18" s="22" t="s">
        <v>71</v>
      </c>
      <c r="N18" s="22" t="s">
        <v>71</v>
      </c>
      <c r="O18" s="22">
        <v>119</v>
      </c>
    </row>
    <row r="19" spans="1:15" x14ac:dyDescent="0.75">
      <c r="A19" s="22" t="s">
        <v>112</v>
      </c>
      <c r="B19" s="22">
        <v>43</v>
      </c>
      <c r="C19" s="22">
        <v>13</v>
      </c>
      <c r="D19" s="22">
        <v>2876</v>
      </c>
      <c r="E19" s="22">
        <v>2996</v>
      </c>
      <c r="F19" s="22">
        <v>149.88388499999999</v>
      </c>
      <c r="G19" s="22">
        <v>-24.376231000000001</v>
      </c>
      <c r="H19" s="22">
        <v>149.882733</v>
      </c>
      <c r="I19" s="22">
        <v>-24.376472</v>
      </c>
      <c r="J19" s="22" t="s">
        <v>52</v>
      </c>
      <c r="K19" s="22" t="s">
        <v>53</v>
      </c>
      <c r="L19" s="22">
        <v>120</v>
      </c>
      <c r="M19" s="22">
        <v>5</v>
      </c>
      <c r="N19" s="22">
        <v>0.05</v>
      </c>
      <c r="O19" s="22">
        <v>30</v>
      </c>
    </row>
    <row r="20" spans="1:15" x14ac:dyDescent="0.75">
      <c r="A20" s="22" t="s">
        <v>112</v>
      </c>
      <c r="B20" s="22">
        <v>43</v>
      </c>
      <c r="C20" s="22">
        <v>14</v>
      </c>
      <c r="D20" s="22">
        <v>2996</v>
      </c>
      <c r="E20" s="22">
        <v>3117</v>
      </c>
      <c r="F20" s="22">
        <v>149.882733</v>
      </c>
      <c r="G20" s="22">
        <v>-24.376472</v>
      </c>
      <c r="H20" s="22">
        <v>149.88157200000001</v>
      </c>
      <c r="I20" s="22">
        <v>-24.376715999999998</v>
      </c>
      <c r="J20" s="22" t="s">
        <v>50</v>
      </c>
      <c r="K20" s="22" t="s">
        <v>51</v>
      </c>
      <c r="L20" s="22">
        <v>121</v>
      </c>
      <c r="M20" s="22" t="s">
        <v>71</v>
      </c>
      <c r="N20" s="22" t="s">
        <v>71</v>
      </c>
      <c r="O20" s="22">
        <v>121</v>
      </c>
    </row>
    <row r="21" spans="1:15" x14ac:dyDescent="0.75">
      <c r="A21" s="22" t="s">
        <v>112</v>
      </c>
      <c r="B21" s="22">
        <v>43</v>
      </c>
      <c r="C21" s="22">
        <v>15</v>
      </c>
      <c r="D21" s="22">
        <v>3117</v>
      </c>
      <c r="E21" s="22">
        <v>3638</v>
      </c>
      <c r="F21" s="22">
        <v>149.88157200000001</v>
      </c>
      <c r="G21" s="22">
        <v>-24.376715999999998</v>
      </c>
      <c r="H21" s="22">
        <v>149.87656899999999</v>
      </c>
      <c r="I21" s="22">
        <v>-24.377758</v>
      </c>
      <c r="J21" s="22" t="s">
        <v>56</v>
      </c>
      <c r="K21" s="22" t="s">
        <v>53</v>
      </c>
      <c r="L21" s="22">
        <v>521</v>
      </c>
      <c r="M21" s="22">
        <v>5</v>
      </c>
      <c r="N21" s="22">
        <v>7.4999999999999997E-2</v>
      </c>
      <c r="O21" s="22">
        <v>195.375</v>
      </c>
    </row>
    <row r="22" spans="1:15" x14ac:dyDescent="0.75">
      <c r="A22" s="22" t="s">
        <v>112</v>
      </c>
      <c r="B22" s="22">
        <v>43</v>
      </c>
      <c r="C22" s="22">
        <v>16</v>
      </c>
      <c r="D22" s="22">
        <v>3638</v>
      </c>
      <c r="E22" s="22">
        <v>3971</v>
      </c>
      <c r="F22" s="22">
        <v>149.87656899999999</v>
      </c>
      <c r="G22" s="22">
        <v>-24.377758</v>
      </c>
      <c r="H22" s="22">
        <v>149.873368</v>
      </c>
      <c r="I22" s="22">
        <v>-24.378412999999998</v>
      </c>
      <c r="J22" s="22" t="s">
        <v>52</v>
      </c>
      <c r="K22" s="22" t="s">
        <v>53</v>
      </c>
      <c r="L22" s="22">
        <v>333</v>
      </c>
      <c r="M22" s="22">
        <v>5</v>
      </c>
      <c r="N22" s="22">
        <v>0.05</v>
      </c>
      <c r="O22" s="22">
        <v>83.25</v>
      </c>
    </row>
    <row r="23" spans="1:15" x14ac:dyDescent="0.75">
      <c r="A23" s="22" t="s">
        <v>112</v>
      </c>
      <c r="B23" s="22">
        <v>43</v>
      </c>
      <c r="C23" s="22">
        <v>17</v>
      </c>
      <c r="D23" s="22">
        <v>3971</v>
      </c>
      <c r="E23" s="22">
        <v>4186</v>
      </c>
      <c r="F23" s="22">
        <v>149.873368</v>
      </c>
      <c r="G23" s="22">
        <v>-24.378412999999998</v>
      </c>
      <c r="H23" s="22">
        <v>149.87130199999999</v>
      </c>
      <c r="I23" s="22">
        <v>-24.378837000000001</v>
      </c>
      <c r="J23" s="22" t="s">
        <v>50</v>
      </c>
      <c r="K23" s="22" t="s">
        <v>51</v>
      </c>
      <c r="L23" s="22">
        <v>215</v>
      </c>
      <c r="M23" s="22" t="s">
        <v>71</v>
      </c>
      <c r="N23" s="22" t="s">
        <v>71</v>
      </c>
      <c r="O23" s="22">
        <v>215</v>
      </c>
    </row>
    <row r="24" spans="1:15" x14ac:dyDescent="0.75">
      <c r="A24" s="22" t="s">
        <v>112</v>
      </c>
      <c r="B24" s="22">
        <v>43</v>
      </c>
      <c r="C24" s="22">
        <v>18</v>
      </c>
      <c r="D24" s="22">
        <v>4186</v>
      </c>
      <c r="E24" s="22">
        <v>4399</v>
      </c>
      <c r="F24" s="22">
        <v>149.87130199999999</v>
      </c>
      <c r="G24" s="22">
        <v>-24.378837000000001</v>
      </c>
      <c r="H24" s="22">
        <v>149.86925500000001</v>
      </c>
      <c r="I24" s="22">
        <v>-24.379256000000002</v>
      </c>
      <c r="J24" s="22" t="s">
        <v>52</v>
      </c>
      <c r="K24" s="22" t="s">
        <v>53</v>
      </c>
      <c r="L24" s="22">
        <v>213</v>
      </c>
      <c r="M24" s="22">
        <v>5</v>
      </c>
      <c r="N24" s="22">
        <v>0.05</v>
      </c>
      <c r="O24" s="22">
        <v>53.25</v>
      </c>
    </row>
    <row r="25" spans="1:15" x14ac:dyDescent="0.75">
      <c r="A25" s="22" t="s">
        <v>112</v>
      </c>
      <c r="B25" s="22">
        <v>43</v>
      </c>
      <c r="C25" s="22">
        <v>19</v>
      </c>
      <c r="D25" s="22">
        <v>4399</v>
      </c>
      <c r="E25" s="22">
        <v>4518</v>
      </c>
      <c r="F25" s="22">
        <v>149.86925500000001</v>
      </c>
      <c r="G25" s="22">
        <v>-24.379256000000002</v>
      </c>
      <c r="H25" s="22">
        <v>149.868111</v>
      </c>
      <c r="I25" s="22">
        <v>-24.379490000000001</v>
      </c>
      <c r="J25" s="22" t="s">
        <v>50</v>
      </c>
      <c r="K25" s="22" t="s">
        <v>51</v>
      </c>
      <c r="L25" s="22">
        <v>119</v>
      </c>
      <c r="M25" s="22" t="s">
        <v>71</v>
      </c>
      <c r="N25" s="22" t="s">
        <v>71</v>
      </c>
      <c r="O25" s="22">
        <v>119</v>
      </c>
    </row>
    <row r="26" spans="1:15" x14ac:dyDescent="0.75">
      <c r="A26" s="22" t="s">
        <v>112</v>
      </c>
      <c r="B26" s="22">
        <v>43</v>
      </c>
      <c r="C26" s="22">
        <v>20</v>
      </c>
      <c r="D26" s="22">
        <v>4518</v>
      </c>
      <c r="E26" s="22">
        <v>4777</v>
      </c>
      <c r="F26" s="22">
        <v>149.868111</v>
      </c>
      <c r="G26" s="22">
        <v>-24.379490000000001</v>
      </c>
      <c r="H26" s="22">
        <v>149.86562900000001</v>
      </c>
      <c r="I26" s="22">
        <v>-24.380023000000001</v>
      </c>
      <c r="J26" s="22" t="s">
        <v>54</v>
      </c>
      <c r="K26" s="22" t="s">
        <v>51</v>
      </c>
      <c r="L26" s="22">
        <v>259</v>
      </c>
      <c r="M26" s="22" t="s">
        <v>71</v>
      </c>
      <c r="N26" s="22" t="s">
        <v>71</v>
      </c>
      <c r="O26" s="22">
        <v>259</v>
      </c>
    </row>
  </sheetData>
  <pageMargins left="0.39370078740157499" right="0.39370078740157499" top="0.39370078740157499" bottom="0.39370078740157499" header="0.39370078740157499" footer="0.39370078740157499"/>
  <pageSetup paperSize="8" orientation="landscape" horizontalDpi="300" verticalDpi="300"/>
  <headerFooter alignWithMargins="0">
    <oddHeader>&amp;C&amp;"Calibri"&amp;14&amp;K000000 OFFICIAL&amp;1#_x000D_</oddHead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2C407-9528-4935-98F7-EE804D99C0D4}">
  <sheetPr>
    <tabColor theme="2"/>
  </sheetPr>
  <dimension ref="A1:P36"/>
  <sheetViews>
    <sheetView workbookViewId="0">
      <selection activeCell="C50" sqref="C50"/>
    </sheetView>
  </sheetViews>
  <sheetFormatPr defaultRowHeight="14" x14ac:dyDescent="0.6"/>
  <cols>
    <col min="1" max="1" width="21.07421875" customWidth="1"/>
    <col min="2" max="2" width="89.4609375" customWidth="1"/>
    <col min="3" max="4" width="12.23046875" customWidth="1"/>
    <col min="5" max="5" width="10.69140625" customWidth="1"/>
    <col min="6" max="7" width="18.69140625" customWidth="1"/>
  </cols>
  <sheetData>
    <row r="1" spans="1:7" ht="24.25" x14ac:dyDescent="0.6">
      <c r="A1" s="1" t="s">
        <v>59</v>
      </c>
      <c r="B1" s="2"/>
      <c r="C1" s="2"/>
      <c r="D1" s="2"/>
      <c r="E1" s="2"/>
      <c r="F1" s="2"/>
      <c r="G1" s="2"/>
    </row>
    <row r="2" spans="1:7" ht="10" customHeight="1" x14ac:dyDescent="0.6">
      <c r="A2" s="1"/>
      <c r="B2" s="2"/>
      <c r="C2" s="2"/>
      <c r="D2" s="2"/>
      <c r="E2" s="2"/>
      <c r="F2" s="2"/>
      <c r="G2" s="2"/>
    </row>
    <row r="3" spans="1:7" x14ac:dyDescent="0.6">
      <c r="A3" s="23" t="s">
        <v>1</v>
      </c>
      <c r="B3" s="24" t="s">
        <v>113</v>
      </c>
      <c r="C3" s="2"/>
      <c r="D3" s="2"/>
      <c r="E3" s="2"/>
      <c r="F3" s="2"/>
      <c r="G3" s="2"/>
    </row>
    <row r="4" spans="1:7" x14ac:dyDescent="0.6">
      <c r="A4" s="23" t="s">
        <v>3</v>
      </c>
      <c r="B4" s="24" t="s">
        <v>114</v>
      </c>
      <c r="C4" s="2"/>
      <c r="D4" s="2"/>
      <c r="E4" s="2"/>
      <c r="F4" s="2"/>
      <c r="G4" s="2"/>
    </row>
    <row r="5" spans="1:7" x14ac:dyDescent="0.6">
      <c r="A5" s="23" t="s">
        <v>5</v>
      </c>
      <c r="B5" s="24" t="s">
        <v>6</v>
      </c>
      <c r="C5" s="2"/>
      <c r="D5" s="2"/>
      <c r="E5" s="2"/>
      <c r="F5" s="2"/>
      <c r="G5" s="2"/>
    </row>
    <row r="6" spans="1:7" x14ac:dyDescent="0.6">
      <c r="A6" s="23" t="s">
        <v>7</v>
      </c>
      <c r="B6" s="24" t="s">
        <v>8</v>
      </c>
      <c r="C6" s="2"/>
      <c r="D6" s="2"/>
      <c r="E6" s="2"/>
      <c r="F6" s="2"/>
      <c r="G6" s="2"/>
    </row>
    <row r="7" spans="1:7" x14ac:dyDescent="0.6">
      <c r="A7" s="23" t="s">
        <v>60</v>
      </c>
      <c r="B7" s="25">
        <v>43</v>
      </c>
      <c r="C7" s="2"/>
      <c r="D7" s="2"/>
      <c r="E7" s="2"/>
      <c r="F7" s="2"/>
      <c r="G7" s="2"/>
    </row>
    <row r="8" spans="1:7" x14ac:dyDescent="0.6">
      <c r="A8" s="23" t="s">
        <v>61</v>
      </c>
      <c r="B8" s="25" t="s">
        <v>112</v>
      </c>
      <c r="C8" s="2"/>
      <c r="D8" s="2"/>
      <c r="E8" s="2"/>
      <c r="F8" s="2"/>
      <c r="G8" s="2"/>
    </row>
    <row r="9" spans="1:7" x14ac:dyDescent="0.6">
      <c r="A9" s="23" t="s">
        <v>62</v>
      </c>
      <c r="B9" s="24" t="s">
        <v>116</v>
      </c>
      <c r="C9" s="2"/>
      <c r="D9" s="2"/>
      <c r="E9" s="2"/>
      <c r="F9" s="2"/>
      <c r="G9" s="2"/>
    </row>
    <row r="10" spans="1:7" ht="10" customHeight="1" x14ac:dyDescent="0.6">
      <c r="A10" s="2"/>
      <c r="B10" s="2"/>
      <c r="C10" s="2"/>
      <c r="D10" s="2"/>
      <c r="E10" s="2"/>
      <c r="F10" s="2"/>
      <c r="G10" s="2"/>
    </row>
    <row r="11" spans="1:7" x14ac:dyDescent="0.6">
      <c r="A11" s="26" t="s">
        <v>64</v>
      </c>
      <c r="B11" s="26" t="s">
        <v>65</v>
      </c>
      <c r="C11" s="27" t="s">
        <v>66</v>
      </c>
      <c r="D11" s="27" t="s">
        <v>106</v>
      </c>
      <c r="E11" s="27" t="s">
        <v>49</v>
      </c>
      <c r="F11" s="27" t="s">
        <v>67</v>
      </c>
      <c r="G11" s="27" t="s">
        <v>68</v>
      </c>
    </row>
    <row r="12" spans="1:7" x14ac:dyDescent="0.6">
      <c r="A12" s="28" t="s">
        <v>119</v>
      </c>
      <c r="B12" s="29" t="s">
        <v>70</v>
      </c>
      <c r="C12" s="30"/>
      <c r="D12" s="30"/>
      <c r="E12" s="30"/>
      <c r="F12" s="30"/>
      <c r="G12" s="31" t="s">
        <v>71</v>
      </c>
    </row>
    <row r="13" spans="1:7" x14ac:dyDescent="0.6">
      <c r="A13" s="32" t="str">
        <f>$A$12&amp;"."&amp;ROW()-ROW($A$12)</f>
        <v>M1.1</v>
      </c>
      <c r="B13" s="33" t="s">
        <v>72</v>
      </c>
      <c r="C13" s="33"/>
      <c r="D13" s="33" t="s">
        <v>73</v>
      </c>
      <c r="E13" s="33">
        <v>1</v>
      </c>
      <c r="F13" s="34"/>
      <c r="G13" s="34">
        <f t="shared" ref="G13:G14" si="0">E13*F13</f>
        <v>0</v>
      </c>
    </row>
    <row r="14" spans="1:7" x14ac:dyDescent="0.6">
      <c r="A14" s="32" t="str">
        <f>$A$12&amp;"."&amp;ROW()-ROW($A$12)</f>
        <v>M1.2</v>
      </c>
      <c r="B14" s="33" t="s">
        <v>74</v>
      </c>
      <c r="C14" s="33"/>
      <c r="D14" s="33" t="s">
        <v>73</v>
      </c>
      <c r="E14" s="33">
        <v>1</v>
      </c>
      <c r="F14" s="34"/>
      <c r="G14" s="34">
        <f t="shared" si="0"/>
        <v>0</v>
      </c>
    </row>
    <row r="15" spans="1:7" x14ac:dyDescent="0.6">
      <c r="A15" s="32"/>
      <c r="B15" s="33"/>
      <c r="C15" s="33"/>
      <c r="D15" s="33"/>
      <c r="E15" s="33"/>
      <c r="F15" s="34"/>
      <c r="G15" s="34" t="s">
        <v>71</v>
      </c>
    </row>
    <row r="16" spans="1:7" x14ac:dyDescent="0.6">
      <c r="A16" s="35" t="str">
        <f>LEFT(A12,LEN(A12)-1)&amp;"2"</f>
        <v>M2</v>
      </c>
      <c r="B16" s="36" t="s">
        <v>75</v>
      </c>
      <c r="C16" s="37"/>
      <c r="D16" s="37"/>
      <c r="E16" s="37"/>
      <c r="F16" s="38"/>
      <c r="G16" s="38" t="s">
        <v>71</v>
      </c>
    </row>
    <row r="17" spans="1:16" x14ac:dyDescent="0.6">
      <c r="A17" s="32" t="str">
        <f>$A$16&amp;"."&amp;ROW()-ROW($A$16)</f>
        <v>M2.1</v>
      </c>
      <c r="B17" s="33" t="s">
        <v>76</v>
      </c>
      <c r="C17" s="33"/>
      <c r="D17" s="33" t="s">
        <v>73</v>
      </c>
      <c r="E17" s="33">
        <v>1</v>
      </c>
      <c r="F17" s="34"/>
      <c r="G17" s="34">
        <f t="shared" ref="G17:G18" si="1">E17*F17</f>
        <v>0</v>
      </c>
    </row>
    <row r="18" spans="1:16" x14ac:dyDescent="0.6">
      <c r="A18" s="32" t="str">
        <f>$A$16&amp;"."&amp;ROW()-ROW($A$16)</f>
        <v>M2.2</v>
      </c>
      <c r="B18" s="33" t="s">
        <v>77</v>
      </c>
      <c r="C18" s="33"/>
      <c r="D18" s="33" t="s">
        <v>73</v>
      </c>
      <c r="E18" s="33">
        <v>1</v>
      </c>
      <c r="F18" s="34"/>
      <c r="G18" s="34">
        <f t="shared" si="1"/>
        <v>0</v>
      </c>
    </row>
    <row r="19" spans="1:16" x14ac:dyDescent="0.6">
      <c r="A19" s="32"/>
      <c r="B19" s="33"/>
      <c r="C19" s="33"/>
      <c r="D19" s="33"/>
      <c r="E19" s="33"/>
      <c r="F19" s="34"/>
      <c r="G19" s="34" t="s">
        <v>71</v>
      </c>
    </row>
    <row r="20" spans="1:16" x14ac:dyDescent="0.6">
      <c r="A20" s="35" t="str">
        <f>LEFT(A12,LEN(A12)-1)&amp;"3"</f>
        <v>M3</v>
      </c>
      <c r="B20" s="36" t="s">
        <v>78</v>
      </c>
      <c r="C20" s="37"/>
      <c r="D20" s="37"/>
      <c r="E20" s="37"/>
      <c r="F20" s="38"/>
      <c r="G20" s="38" t="s">
        <v>71</v>
      </c>
    </row>
    <row r="21" spans="1:16" x14ac:dyDescent="0.6">
      <c r="A21" s="32" t="str">
        <f>$A$20&amp;"."&amp;ROW()-ROW($A$20)</f>
        <v>M3.1</v>
      </c>
      <c r="B21" s="33" t="s">
        <v>79</v>
      </c>
      <c r="C21" s="33"/>
      <c r="D21" s="33" t="s">
        <v>73</v>
      </c>
      <c r="E21" s="33">
        <v>1</v>
      </c>
      <c r="F21" s="34"/>
      <c r="G21" s="34">
        <f>E21*F21</f>
        <v>0</v>
      </c>
    </row>
    <row r="22" spans="1:16" x14ac:dyDescent="0.6">
      <c r="A22" s="32"/>
      <c r="B22" s="33"/>
      <c r="C22" s="33"/>
      <c r="D22" s="33"/>
      <c r="E22" s="33"/>
      <c r="F22" s="34"/>
      <c r="G22" s="34" t="s">
        <v>71</v>
      </c>
    </row>
    <row r="23" spans="1:16" x14ac:dyDescent="0.6">
      <c r="A23" s="35" t="str">
        <f>LEFT(A12,LEN(A12)-1)&amp;"4"</f>
        <v>M4</v>
      </c>
      <c r="B23" s="36" t="s">
        <v>80</v>
      </c>
      <c r="C23" s="37"/>
      <c r="D23" s="37"/>
      <c r="E23" s="37"/>
      <c r="F23" s="38"/>
      <c r="G23" s="38" t="s">
        <v>71</v>
      </c>
      <c r="P23" s="39"/>
    </row>
    <row r="24" spans="1:16" x14ac:dyDescent="0.6">
      <c r="A24" s="32" t="str">
        <f>$A$23&amp;"."&amp;ROW()-ROW($A$23)</f>
        <v>M4.1</v>
      </c>
      <c r="B24" s="33" t="s">
        <v>81</v>
      </c>
      <c r="C24" s="33"/>
      <c r="D24" s="33" t="s">
        <v>73</v>
      </c>
      <c r="E24" s="33">
        <v>1</v>
      </c>
      <c r="F24" s="34"/>
      <c r="G24" s="34">
        <f t="shared" ref="G24:G28" si="2">E24*F24</f>
        <v>0</v>
      </c>
    </row>
    <row r="25" spans="1:16" x14ac:dyDescent="0.6">
      <c r="A25" s="32" t="str">
        <f t="shared" ref="A25:A28" si="3">$A$23&amp;"."&amp;ROW()-ROW($A$23)</f>
        <v>M4.2</v>
      </c>
      <c r="B25" s="33" t="s">
        <v>82</v>
      </c>
      <c r="C25" s="33"/>
      <c r="D25" s="33" t="s">
        <v>73</v>
      </c>
      <c r="E25" s="33">
        <v>1</v>
      </c>
      <c r="F25" s="34"/>
      <c r="G25" s="34">
        <f t="shared" si="2"/>
        <v>0</v>
      </c>
    </row>
    <row r="26" spans="1:16" x14ac:dyDescent="0.6">
      <c r="A26" s="32" t="str">
        <f t="shared" si="3"/>
        <v>M4.3</v>
      </c>
      <c r="B26" s="33" t="s">
        <v>83</v>
      </c>
      <c r="C26" s="33"/>
      <c r="D26" s="33" t="s">
        <v>73</v>
      </c>
      <c r="E26" s="33">
        <v>1</v>
      </c>
      <c r="F26" s="34"/>
      <c r="G26" s="34">
        <f t="shared" si="2"/>
        <v>0</v>
      </c>
    </row>
    <row r="27" spans="1:16" x14ac:dyDescent="0.6">
      <c r="A27" s="32" t="str">
        <f t="shared" si="3"/>
        <v>M4.4</v>
      </c>
      <c r="B27" s="33" t="s">
        <v>84</v>
      </c>
      <c r="C27" s="33"/>
      <c r="D27" s="33" t="s">
        <v>73</v>
      </c>
      <c r="E27" s="33">
        <v>1</v>
      </c>
      <c r="F27" s="34"/>
      <c r="G27" s="34">
        <f t="shared" si="2"/>
        <v>0</v>
      </c>
    </row>
    <row r="28" spans="1:16" x14ac:dyDescent="0.6">
      <c r="A28" s="32" t="str">
        <f t="shared" si="3"/>
        <v>M4.5</v>
      </c>
      <c r="B28" s="33" t="s">
        <v>85</v>
      </c>
      <c r="C28" s="33"/>
      <c r="D28" s="33" t="s">
        <v>86</v>
      </c>
      <c r="E28" s="33">
        <v>0</v>
      </c>
      <c r="F28" s="34"/>
      <c r="G28" s="34">
        <f t="shared" si="2"/>
        <v>0</v>
      </c>
    </row>
    <row r="29" spans="1:16" x14ac:dyDescent="0.6">
      <c r="A29" s="32"/>
      <c r="B29" s="33"/>
      <c r="C29" s="33"/>
      <c r="D29" s="33"/>
      <c r="E29" s="33"/>
      <c r="F29" s="34"/>
      <c r="G29" s="34"/>
    </row>
    <row r="30" spans="1:16" x14ac:dyDescent="0.6">
      <c r="A30" s="35" t="str">
        <f>LEFT(A12,LEN(A12)-1)&amp;"5"</f>
        <v>M5</v>
      </c>
      <c r="B30" s="36" t="s">
        <v>87</v>
      </c>
      <c r="C30" s="37"/>
      <c r="D30" s="37"/>
      <c r="E30" s="37"/>
      <c r="F30" s="38"/>
      <c r="G30" s="38"/>
    </row>
    <row r="31" spans="1:16" x14ac:dyDescent="0.6">
      <c r="A31" s="32" t="str">
        <f>$A$30&amp;"."&amp;ROW()-ROW($A$30)</f>
        <v>M5.1</v>
      </c>
      <c r="B31" s="33" t="s">
        <v>54</v>
      </c>
      <c r="C31" s="33" t="s">
        <v>51</v>
      </c>
      <c r="D31" s="33" t="s">
        <v>73</v>
      </c>
      <c r="E31" s="56">
        <v>850</v>
      </c>
      <c r="F31" s="34"/>
      <c r="G31" s="34">
        <f t="shared" ref="G31:G34" si="4">E31*F31</f>
        <v>0</v>
      </c>
    </row>
    <row r="32" spans="1:16" x14ac:dyDescent="0.6">
      <c r="A32" s="32" t="str">
        <f t="shared" ref="A32:A34" si="5">$A$30&amp;"."&amp;ROW()-ROW($A$30)</f>
        <v>M5.2</v>
      </c>
      <c r="B32" s="33" t="s">
        <v>52</v>
      </c>
      <c r="C32" s="33" t="s">
        <v>53</v>
      </c>
      <c r="D32" s="33" t="s">
        <v>73</v>
      </c>
      <c r="E32" s="56">
        <v>336.75</v>
      </c>
      <c r="F32" s="34"/>
      <c r="G32" s="34">
        <f t="shared" si="4"/>
        <v>0</v>
      </c>
    </row>
    <row r="33" spans="1:7" x14ac:dyDescent="0.6">
      <c r="A33" s="32" t="str">
        <f t="shared" si="5"/>
        <v>M5.3</v>
      </c>
      <c r="B33" s="33" t="s">
        <v>56</v>
      </c>
      <c r="C33" s="33" t="s">
        <v>53</v>
      </c>
      <c r="D33" s="33" t="s">
        <v>73</v>
      </c>
      <c r="E33" s="56">
        <v>195.375</v>
      </c>
      <c r="F33" s="34"/>
      <c r="G33" s="34">
        <f t="shared" si="4"/>
        <v>0</v>
      </c>
    </row>
    <row r="34" spans="1:7" x14ac:dyDescent="0.6">
      <c r="A34" s="32" t="str">
        <f t="shared" si="5"/>
        <v>M5.4</v>
      </c>
      <c r="B34" s="33" t="s">
        <v>50</v>
      </c>
      <c r="C34" s="33" t="s">
        <v>51</v>
      </c>
      <c r="D34" s="33" t="s">
        <v>73</v>
      </c>
      <c r="E34" s="56">
        <v>2017</v>
      </c>
      <c r="F34" s="34"/>
      <c r="G34" s="34">
        <f t="shared" si="4"/>
        <v>0</v>
      </c>
    </row>
    <row r="35" spans="1:7" x14ac:dyDescent="0.6">
      <c r="A35" s="40"/>
      <c r="B35" s="41"/>
      <c r="C35" s="41"/>
      <c r="D35" s="41"/>
      <c r="E35" s="41"/>
      <c r="F35" s="42"/>
      <c r="G35" s="42"/>
    </row>
    <row r="36" spans="1:7" x14ac:dyDescent="0.6">
      <c r="A36" s="43"/>
      <c r="B36" s="44"/>
      <c r="C36" s="44"/>
      <c r="D36" s="44"/>
      <c r="E36" s="44"/>
      <c r="F36" s="45" t="s">
        <v>88</v>
      </c>
      <c r="G36" s="46">
        <f>SUM(G13:G34)</f>
        <v>0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A2D1E-EBBF-4D74-BB3B-6529232A95D8}">
  <sheetPr>
    <tabColor theme="2"/>
  </sheetPr>
  <dimension ref="A1:U34"/>
  <sheetViews>
    <sheetView workbookViewId="0">
      <selection activeCell="G42" sqref="G42"/>
    </sheetView>
  </sheetViews>
  <sheetFormatPr defaultColWidth="9.23046875" defaultRowHeight="14.75" x14ac:dyDescent="0.75"/>
  <cols>
    <col min="1" max="1" width="21.69140625" style="17" customWidth="1"/>
    <col min="2" max="9" width="9.07421875" style="17" customWidth="1"/>
    <col min="10" max="10" width="47.23046875" style="17" customWidth="1"/>
    <col min="11" max="11" width="5.69140625" style="17" customWidth="1"/>
    <col min="12" max="15" width="6.8046875" style="17" customWidth="1"/>
    <col min="16" max="16" width="10.4609375" style="17" customWidth="1"/>
    <col min="17" max="16384" width="9.23046875" style="17"/>
  </cols>
  <sheetData>
    <row r="1" spans="1:21" customFormat="1" ht="24.25" x14ac:dyDescent="0.6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customFormat="1" ht="10" customHeight="1" x14ac:dyDescent="0.6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1" x14ac:dyDescent="0.75">
      <c r="A3" s="15" t="s">
        <v>1</v>
      </c>
      <c r="B3" s="16" t="s">
        <v>113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21" x14ac:dyDescent="0.75">
      <c r="A4" s="15" t="s">
        <v>3</v>
      </c>
      <c r="B4" s="16" t="s">
        <v>114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21" x14ac:dyDescent="0.75">
      <c r="A5" s="15" t="s">
        <v>5</v>
      </c>
      <c r="B5" s="16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21" x14ac:dyDescent="0.75">
      <c r="A6" s="15" t="s">
        <v>7</v>
      </c>
      <c r="B6" s="16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/>
      <c r="S6"/>
      <c r="T6"/>
      <c r="U6"/>
    </row>
    <row r="7" spans="1:21" ht="10" customHeight="1" x14ac:dyDescent="0.7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R7"/>
      <c r="S7"/>
      <c r="T7"/>
      <c r="U7"/>
    </row>
    <row r="8" spans="1:21" ht="20" x14ac:dyDescent="0.75">
      <c r="A8" s="20" t="s">
        <v>35</v>
      </c>
      <c r="B8" s="20" t="s">
        <v>36</v>
      </c>
      <c r="C8" s="20" t="s">
        <v>37</v>
      </c>
      <c r="D8" s="20" t="s">
        <v>38</v>
      </c>
      <c r="E8" s="20" t="s">
        <v>39</v>
      </c>
      <c r="F8" s="20" t="s">
        <v>40</v>
      </c>
      <c r="G8" s="20" t="s">
        <v>41</v>
      </c>
      <c r="H8" s="20" t="s">
        <v>42</v>
      </c>
      <c r="I8" s="20" t="s">
        <v>43</v>
      </c>
      <c r="J8" s="20" t="s">
        <v>44</v>
      </c>
      <c r="K8" s="20" t="s">
        <v>45</v>
      </c>
      <c r="L8" s="20" t="s">
        <v>46</v>
      </c>
      <c r="M8" s="20" t="s">
        <v>47</v>
      </c>
      <c r="N8" s="20" t="s">
        <v>48</v>
      </c>
      <c r="O8" s="20" t="s">
        <v>49</v>
      </c>
      <c r="R8"/>
      <c r="S8"/>
      <c r="T8"/>
      <c r="U8"/>
    </row>
    <row r="9" spans="1:21" x14ac:dyDescent="0.75">
      <c r="A9" s="22" t="s">
        <v>111</v>
      </c>
      <c r="B9" s="22">
        <v>179</v>
      </c>
      <c r="C9" s="22">
        <v>21</v>
      </c>
      <c r="D9" s="22">
        <v>10</v>
      </c>
      <c r="E9" s="22">
        <v>61</v>
      </c>
      <c r="F9" s="22">
        <v>150.15378899999999</v>
      </c>
      <c r="G9" s="22">
        <v>-24.768107000000001</v>
      </c>
      <c r="H9" s="22">
        <v>150.15414799999999</v>
      </c>
      <c r="I9" s="22">
        <v>-24.767783999999999</v>
      </c>
      <c r="J9" s="22" t="s">
        <v>52</v>
      </c>
      <c r="K9" s="22" t="s">
        <v>53</v>
      </c>
      <c r="L9" s="22">
        <v>51</v>
      </c>
      <c r="M9" s="22">
        <v>5</v>
      </c>
      <c r="N9" s="22">
        <v>0.05</v>
      </c>
      <c r="O9" s="22">
        <v>12.75</v>
      </c>
    </row>
    <row r="10" spans="1:21" x14ac:dyDescent="0.75">
      <c r="A10" s="22" t="s">
        <v>111</v>
      </c>
      <c r="B10" s="22">
        <v>179</v>
      </c>
      <c r="C10" s="22">
        <v>22</v>
      </c>
      <c r="D10" s="22">
        <v>61</v>
      </c>
      <c r="E10" s="22">
        <v>391</v>
      </c>
      <c r="F10" s="22">
        <v>150.15414799999999</v>
      </c>
      <c r="G10" s="22">
        <v>-24.767783999999999</v>
      </c>
      <c r="H10" s="22">
        <v>150.15640099999999</v>
      </c>
      <c r="I10" s="22">
        <v>-24.765628</v>
      </c>
      <c r="J10" s="22" t="s">
        <v>54</v>
      </c>
      <c r="K10" s="22" t="s">
        <v>51</v>
      </c>
      <c r="L10" s="22">
        <v>330</v>
      </c>
      <c r="M10" s="22" t="s">
        <v>71</v>
      </c>
      <c r="N10" s="22" t="s">
        <v>71</v>
      </c>
      <c r="O10" s="22">
        <v>330</v>
      </c>
    </row>
    <row r="11" spans="1:21" x14ac:dyDescent="0.75">
      <c r="A11" s="22" t="s">
        <v>111</v>
      </c>
      <c r="B11" s="22">
        <v>179</v>
      </c>
      <c r="C11" s="22">
        <v>23</v>
      </c>
      <c r="D11" s="22">
        <v>391</v>
      </c>
      <c r="E11" s="22">
        <v>635</v>
      </c>
      <c r="F11" s="22">
        <v>150.15640099999999</v>
      </c>
      <c r="G11" s="22">
        <v>-24.765628</v>
      </c>
      <c r="H11" s="22">
        <v>150.15796499999999</v>
      </c>
      <c r="I11" s="22">
        <v>-24.763961999999999</v>
      </c>
      <c r="J11" s="22" t="s">
        <v>52</v>
      </c>
      <c r="K11" s="22" t="s">
        <v>53</v>
      </c>
      <c r="L11" s="22">
        <v>244</v>
      </c>
      <c r="M11" s="22">
        <v>5</v>
      </c>
      <c r="N11" s="22">
        <v>0.05</v>
      </c>
      <c r="O11" s="22">
        <v>61</v>
      </c>
    </row>
    <row r="12" spans="1:21" x14ac:dyDescent="0.75">
      <c r="A12" s="22" t="s">
        <v>111</v>
      </c>
      <c r="B12" s="22">
        <v>179</v>
      </c>
      <c r="C12" s="22">
        <v>24</v>
      </c>
      <c r="D12" s="22">
        <v>635</v>
      </c>
      <c r="E12" s="22">
        <v>814</v>
      </c>
      <c r="F12" s="22">
        <v>150.15796499999999</v>
      </c>
      <c r="G12" s="22">
        <v>-24.763961999999999</v>
      </c>
      <c r="H12" s="22">
        <v>150.15851000000001</v>
      </c>
      <c r="I12" s="22">
        <v>-24.762426999999999</v>
      </c>
      <c r="J12" s="22" t="s">
        <v>56</v>
      </c>
      <c r="K12" s="22" t="s">
        <v>53</v>
      </c>
      <c r="L12" s="22">
        <v>179</v>
      </c>
      <c r="M12" s="22">
        <v>5</v>
      </c>
      <c r="N12" s="22">
        <v>7.4999999999999997E-2</v>
      </c>
      <c r="O12" s="22">
        <v>67.125</v>
      </c>
    </row>
    <row r="13" spans="1:21" x14ac:dyDescent="0.75">
      <c r="A13" s="22" t="s">
        <v>111</v>
      </c>
      <c r="B13" s="22">
        <v>179</v>
      </c>
      <c r="C13" s="22">
        <v>25</v>
      </c>
      <c r="D13" s="22">
        <v>814</v>
      </c>
      <c r="E13" s="22">
        <v>1474</v>
      </c>
      <c r="F13" s="22">
        <v>150.15851000000001</v>
      </c>
      <c r="G13" s="22">
        <v>-24.762426999999999</v>
      </c>
      <c r="H13" s="22">
        <v>150.160493</v>
      </c>
      <c r="I13" s="22">
        <v>-24.756748000000002</v>
      </c>
      <c r="J13" s="22" t="s">
        <v>52</v>
      </c>
      <c r="K13" s="22" t="s">
        <v>53</v>
      </c>
      <c r="L13" s="22">
        <v>660</v>
      </c>
      <c r="M13" s="22">
        <v>5</v>
      </c>
      <c r="N13" s="22">
        <v>0.05</v>
      </c>
      <c r="O13" s="22">
        <v>165</v>
      </c>
    </row>
    <row r="14" spans="1:21" x14ac:dyDescent="0.75">
      <c r="A14" s="22" t="s">
        <v>111</v>
      </c>
      <c r="B14" s="22">
        <v>179</v>
      </c>
      <c r="C14" s="22">
        <v>26</v>
      </c>
      <c r="D14" s="22">
        <v>1474</v>
      </c>
      <c r="E14" s="22">
        <v>2093</v>
      </c>
      <c r="F14" s="22">
        <v>150.160493</v>
      </c>
      <c r="G14" s="22">
        <v>-24.756748000000002</v>
      </c>
      <c r="H14" s="22">
        <v>150.162327</v>
      </c>
      <c r="I14" s="22">
        <v>-24.751414</v>
      </c>
      <c r="J14" s="22" t="s">
        <v>52</v>
      </c>
      <c r="K14" s="22" t="s">
        <v>53</v>
      </c>
      <c r="L14" s="22">
        <v>619</v>
      </c>
      <c r="M14" s="22">
        <v>5</v>
      </c>
      <c r="N14" s="22">
        <v>0.05</v>
      </c>
      <c r="O14" s="22">
        <v>154.75</v>
      </c>
    </row>
    <row r="15" spans="1:21" x14ac:dyDescent="0.75">
      <c r="A15" s="22" t="s">
        <v>111</v>
      </c>
      <c r="B15" s="22">
        <v>179</v>
      </c>
      <c r="C15" s="22">
        <v>27</v>
      </c>
      <c r="D15" s="22">
        <v>2093</v>
      </c>
      <c r="E15" s="22">
        <v>2337</v>
      </c>
      <c r="F15" s="22">
        <v>150.162327</v>
      </c>
      <c r="G15" s="22">
        <v>-24.751414</v>
      </c>
      <c r="H15" s="22">
        <v>150.16306499999999</v>
      </c>
      <c r="I15" s="22">
        <v>-24.749316</v>
      </c>
      <c r="J15" s="22" t="s">
        <v>57</v>
      </c>
      <c r="K15" s="22" t="s">
        <v>53</v>
      </c>
      <c r="L15" s="22">
        <v>244</v>
      </c>
      <c r="M15" s="22">
        <v>5</v>
      </c>
      <c r="N15" s="22">
        <v>0.1</v>
      </c>
      <c r="O15" s="22">
        <v>122</v>
      </c>
    </row>
    <row r="16" spans="1:21" x14ac:dyDescent="0.75">
      <c r="A16" s="22" t="s">
        <v>111</v>
      </c>
      <c r="B16" s="22">
        <v>179</v>
      </c>
      <c r="C16" s="22">
        <v>28</v>
      </c>
      <c r="D16" s="22">
        <v>2337</v>
      </c>
      <c r="E16" s="22">
        <v>2645</v>
      </c>
      <c r="F16" s="22">
        <v>150.16306499999999</v>
      </c>
      <c r="G16" s="22">
        <v>-24.749316</v>
      </c>
      <c r="H16" s="22">
        <v>150.163971</v>
      </c>
      <c r="I16" s="22">
        <v>-24.746659999999999</v>
      </c>
      <c r="J16" s="22" t="s">
        <v>52</v>
      </c>
      <c r="K16" s="22" t="s">
        <v>53</v>
      </c>
      <c r="L16" s="22">
        <v>308</v>
      </c>
      <c r="M16" s="22">
        <v>5</v>
      </c>
      <c r="N16" s="22">
        <v>0.05</v>
      </c>
      <c r="O16" s="22">
        <v>77</v>
      </c>
    </row>
    <row r="17" spans="1:15" x14ac:dyDescent="0.75">
      <c r="A17" s="22" t="s">
        <v>111</v>
      </c>
      <c r="B17" s="22">
        <v>179</v>
      </c>
      <c r="C17" s="22">
        <v>29</v>
      </c>
      <c r="D17" s="22">
        <v>2645</v>
      </c>
      <c r="E17" s="22">
        <v>2996</v>
      </c>
      <c r="F17" s="22">
        <v>150.163971</v>
      </c>
      <c r="G17" s="22">
        <v>-24.746659999999999</v>
      </c>
      <c r="H17" s="22">
        <v>150.165029</v>
      </c>
      <c r="I17" s="22">
        <v>-24.743639999999999</v>
      </c>
      <c r="J17" s="22" t="s">
        <v>56</v>
      </c>
      <c r="K17" s="22" t="s">
        <v>53</v>
      </c>
      <c r="L17" s="22">
        <v>351</v>
      </c>
      <c r="M17" s="22">
        <v>5</v>
      </c>
      <c r="N17" s="22">
        <v>7.4999999999999997E-2</v>
      </c>
      <c r="O17" s="22">
        <v>131.625</v>
      </c>
    </row>
    <row r="18" spans="1:15" x14ac:dyDescent="0.75">
      <c r="A18" s="22" t="s">
        <v>111</v>
      </c>
      <c r="B18" s="22">
        <v>179</v>
      </c>
      <c r="C18" s="22">
        <v>30</v>
      </c>
      <c r="D18" s="22">
        <v>2996</v>
      </c>
      <c r="E18" s="22">
        <v>3542</v>
      </c>
      <c r="F18" s="22">
        <v>150.165029</v>
      </c>
      <c r="G18" s="22">
        <v>-24.743639999999999</v>
      </c>
      <c r="H18" s="22">
        <v>150.166676</v>
      </c>
      <c r="I18" s="22">
        <v>-24.738944</v>
      </c>
      <c r="J18" s="22" t="s">
        <v>56</v>
      </c>
      <c r="K18" s="22" t="s">
        <v>53</v>
      </c>
      <c r="L18" s="22">
        <v>546</v>
      </c>
      <c r="M18" s="22">
        <v>5</v>
      </c>
      <c r="N18" s="22">
        <v>7.4999999999999997E-2</v>
      </c>
      <c r="O18" s="22">
        <v>204.75</v>
      </c>
    </row>
    <row r="19" spans="1:15" x14ac:dyDescent="0.75">
      <c r="A19" s="22" t="s">
        <v>111</v>
      </c>
      <c r="B19" s="22">
        <v>179</v>
      </c>
      <c r="C19" s="22">
        <v>31</v>
      </c>
      <c r="D19" s="22">
        <v>3542</v>
      </c>
      <c r="E19" s="22">
        <v>4200</v>
      </c>
      <c r="F19" s="22">
        <v>150.166676</v>
      </c>
      <c r="G19" s="22">
        <v>-24.738944</v>
      </c>
      <c r="H19" s="22">
        <v>150.16861599999999</v>
      </c>
      <c r="I19" s="22">
        <v>-24.733270999999998</v>
      </c>
      <c r="J19" s="22" t="s">
        <v>52</v>
      </c>
      <c r="K19" s="22" t="s">
        <v>53</v>
      </c>
      <c r="L19" s="22">
        <v>658</v>
      </c>
      <c r="M19" s="22">
        <v>5</v>
      </c>
      <c r="N19" s="22">
        <v>0.05</v>
      </c>
      <c r="O19" s="22">
        <v>164.5</v>
      </c>
    </row>
    <row r="20" spans="1:15" x14ac:dyDescent="0.75">
      <c r="A20" s="22" t="s">
        <v>111</v>
      </c>
      <c r="B20" s="22">
        <v>179</v>
      </c>
      <c r="C20" s="22">
        <v>32</v>
      </c>
      <c r="D20" s="22">
        <v>4200</v>
      </c>
      <c r="E20" s="22">
        <v>4426</v>
      </c>
      <c r="F20" s="22">
        <v>150.16861599999999</v>
      </c>
      <c r="G20" s="22">
        <v>-24.733270999999998</v>
      </c>
      <c r="H20" s="22">
        <v>150.16946999999999</v>
      </c>
      <c r="I20" s="22">
        <v>-24.731387000000002</v>
      </c>
      <c r="J20" s="22" t="s">
        <v>52</v>
      </c>
      <c r="K20" s="22" t="s">
        <v>53</v>
      </c>
      <c r="L20" s="22">
        <v>226</v>
      </c>
      <c r="M20" s="22">
        <v>5</v>
      </c>
      <c r="N20" s="22">
        <v>0.05</v>
      </c>
      <c r="O20" s="22">
        <v>56.5</v>
      </c>
    </row>
    <row r="21" spans="1:15" x14ac:dyDescent="0.75">
      <c r="A21" s="22" t="s">
        <v>111</v>
      </c>
      <c r="B21" s="22">
        <v>179</v>
      </c>
      <c r="C21" s="22">
        <v>33</v>
      </c>
      <c r="D21" s="22">
        <v>4446</v>
      </c>
      <c r="E21" s="22">
        <v>4543</v>
      </c>
      <c r="F21" s="22">
        <v>150.16953899999999</v>
      </c>
      <c r="G21" s="22">
        <v>-24.731217000000001</v>
      </c>
      <c r="H21" s="22">
        <v>150.16978499999999</v>
      </c>
      <c r="I21" s="22">
        <v>-24.730374999999999</v>
      </c>
      <c r="J21" s="22" t="s">
        <v>52</v>
      </c>
      <c r="K21" s="22" t="s">
        <v>53</v>
      </c>
      <c r="L21" s="22">
        <v>97</v>
      </c>
      <c r="M21" s="22">
        <v>5</v>
      </c>
      <c r="N21" s="22">
        <v>0.05</v>
      </c>
      <c r="O21" s="22">
        <v>24.25</v>
      </c>
    </row>
    <row r="22" spans="1:15" x14ac:dyDescent="0.75">
      <c r="A22" s="22" t="s">
        <v>111</v>
      </c>
      <c r="B22" s="22">
        <v>179</v>
      </c>
      <c r="C22" s="22">
        <v>34</v>
      </c>
      <c r="D22" s="22">
        <v>4565</v>
      </c>
      <c r="E22" s="22">
        <v>5173</v>
      </c>
      <c r="F22" s="22">
        <v>150.169826</v>
      </c>
      <c r="G22" s="22">
        <v>-24.730180000000001</v>
      </c>
      <c r="H22" s="22">
        <v>150.17149900000001</v>
      </c>
      <c r="I22" s="22">
        <v>-24.724907999999999</v>
      </c>
      <c r="J22" s="22" t="s">
        <v>52</v>
      </c>
      <c r="K22" s="22" t="s">
        <v>53</v>
      </c>
      <c r="L22" s="22">
        <v>608</v>
      </c>
      <c r="M22" s="22">
        <v>5</v>
      </c>
      <c r="N22" s="22">
        <v>0.05</v>
      </c>
      <c r="O22" s="22">
        <v>152</v>
      </c>
    </row>
    <row r="23" spans="1:15" x14ac:dyDescent="0.75">
      <c r="A23" s="22" t="s">
        <v>111</v>
      </c>
      <c r="B23" s="22">
        <v>179</v>
      </c>
      <c r="C23" s="22">
        <v>35</v>
      </c>
      <c r="D23" s="22">
        <v>5173</v>
      </c>
      <c r="E23" s="22">
        <v>5520</v>
      </c>
      <c r="F23" s="22">
        <v>150.17149900000001</v>
      </c>
      <c r="G23" s="22">
        <v>-24.724907999999999</v>
      </c>
      <c r="H23" s="22">
        <v>150.17253400000001</v>
      </c>
      <c r="I23" s="22">
        <v>-24.721920000000001</v>
      </c>
      <c r="J23" s="22" t="s">
        <v>56</v>
      </c>
      <c r="K23" s="22" t="s">
        <v>53</v>
      </c>
      <c r="L23" s="22">
        <v>347</v>
      </c>
      <c r="M23" s="22">
        <v>5</v>
      </c>
      <c r="N23" s="22">
        <v>7.4999999999999997E-2</v>
      </c>
      <c r="O23" s="22">
        <v>130.125</v>
      </c>
    </row>
    <row r="24" spans="1:15" x14ac:dyDescent="0.75">
      <c r="A24" s="22" t="s">
        <v>111</v>
      </c>
      <c r="B24" s="22">
        <v>179</v>
      </c>
      <c r="C24" s="22">
        <v>36</v>
      </c>
      <c r="D24" s="22">
        <v>5520</v>
      </c>
      <c r="E24" s="22">
        <v>5801</v>
      </c>
      <c r="F24" s="22">
        <v>150.17253400000001</v>
      </c>
      <c r="G24" s="22">
        <v>-24.721920000000001</v>
      </c>
      <c r="H24" s="22">
        <v>150.17338000000001</v>
      </c>
      <c r="I24" s="22">
        <v>-24.719503</v>
      </c>
      <c r="J24" s="22" t="s">
        <v>52</v>
      </c>
      <c r="K24" s="22" t="s">
        <v>53</v>
      </c>
      <c r="L24" s="22">
        <v>281</v>
      </c>
      <c r="M24" s="22">
        <v>5</v>
      </c>
      <c r="N24" s="22">
        <v>0.05</v>
      </c>
      <c r="O24" s="22">
        <v>70.25</v>
      </c>
    </row>
    <row r="25" spans="1:15" x14ac:dyDescent="0.75">
      <c r="A25" s="22" t="s">
        <v>111</v>
      </c>
      <c r="B25" s="22">
        <v>179</v>
      </c>
      <c r="C25" s="22">
        <v>37</v>
      </c>
      <c r="D25" s="22">
        <v>5801</v>
      </c>
      <c r="E25" s="22">
        <v>6134</v>
      </c>
      <c r="F25" s="22">
        <v>150.17338000000001</v>
      </c>
      <c r="G25" s="22">
        <v>-24.719503</v>
      </c>
      <c r="H25" s="22">
        <v>150.17165199999999</v>
      </c>
      <c r="I25" s="22">
        <v>-24.717963000000001</v>
      </c>
      <c r="J25" s="22" t="s">
        <v>56</v>
      </c>
      <c r="K25" s="22" t="s">
        <v>53</v>
      </c>
      <c r="L25" s="22">
        <v>333</v>
      </c>
      <c r="M25" s="22">
        <v>5</v>
      </c>
      <c r="N25" s="22">
        <v>7.4999999999999997E-2</v>
      </c>
      <c r="O25" s="22">
        <v>124.875</v>
      </c>
    </row>
    <row r="26" spans="1:15" x14ac:dyDescent="0.75">
      <c r="A26" s="22" t="s">
        <v>111</v>
      </c>
      <c r="B26" s="22">
        <v>179</v>
      </c>
      <c r="C26" s="22">
        <v>38</v>
      </c>
      <c r="D26" s="22">
        <v>6134</v>
      </c>
      <c r="E26" s="22">
        <v>6267</v>
      </c>
      <c r="F26" s="22">
        <v>150.17165199999999</v>
      </c>
      <c r="G26" s="22">
        <v>-24.717963000000001</v>
      </c>
      <c r="H26" s="22">
        <v>150.17035000000001</v>
      </c>
      <c r="I26" s="22">
        <v>-24.717794000000001</v>
      </c>
      <c r="J26" s="22" t="s">
        <v>54</v>
      </c>
      <c r="K26" s="22" t="s">
        <v>51</v>
      </c>
      <c r="L26" s="22">
        <v>133</v>
      </c>
      <c r="M26" s="22" t="s">
        <v>71</v>
      </c>
      <c r="N26" s="22" t="s">
        <v>71</v>
      </c>
      <c r="O26" s="22">
        <v>133</v>
      </c>
    </row>
    <row r="27" spans="1:15" x14ac:dyDescent="0.75">
      <c r="A27" s="22" t="s">
        <v>111</v>
      </c>
      <c r="B27" s="22">
        <v>179</v>
      </c>
      <c r="C27" s="22">
        <v>39</v>
      </c>
      <c r="D27" s="22">
        <v>6267</v>
      </c>
      <c r="E27" s="22">
        <v>6777</v>
      </c>
      <c r="F27" s="22">
        <v>150.17035000000001</v>
      </c>
      <c r="G27" s="22">
        <v>-24.717794000000001</v>
      </c>
      <c r="H27" s="22">
        <v>150.165357</v>
      </c>
      <c r="I27" s="22">
        <v>-24.717140000000001</v>
      </c>
      <c r="J27" s="22" t="s">
        <v>56</v>
      </c>
      <c r="K27" s="22" t="s">
        <v>53</v>
      </c>
      <c r="L27" s="22">
        <v>510</v>
      </c>
      <c r="M27" s="22">
        <v>5</v>
      </c>
      <c r="N27" s="22">
        <v>7.4999999999999997E-2</v>
      </c>
      <c r="O27" s="22">
        <v>191.25</v>
      </c>
    </row>
    <row r="28" spans="1:15" x14ac:dyDescent="0.75">
      <c r="A28" s="22" t="s">
        <v>111</v>
      </c>
      <c r="B28" s="22">
        <v>179</v>
      </c>
      <c r="C28" s="22">
        <v>40</v>
      </c>
      <c r="D28" s="22">
        <v>6777</v>
      </c>
      <c r="E28" s="22">
        <v>6954</v>
      </c>
      <c r="F28" s="22">
        <v>150.165357</v>
      </c>
      <c r="G28" s="22">
        <v>-24.717140000000001</v>
      </c>
      <c r="H28" s="22">
        <v>150.163625</v>
      </c>
      <c r="I28" s="22">
        <v>-24.716911</v>
      </c>
      <c r="J28" s="22" t="s">
        <v>50</v>
      </c>
      <c r="K28" s="22" t="s">
        <v>51</v>
      </c>
      <c r="L28" s="22">
        <v>177</v>
      </c>
      <c r="M28" s="22" t="s">
        <v>71</v>
      </c>
      <c r="N28" s="22" t="s">
        <v>71</v>
      </c>
      <c r="O28" s="22">
        <v>177</v>
      </c>
    </row>
    <row r="29" spans="1:15" x14ac:dyDescent="0.75">
      <c r="A29" s="22" t="s">
        <v>111</v>
      </c>
      <c r="B29" s="22">
        <v>179</v>
      </c>
      <c r="C29" s="22">
        <v>41</v>
      </c>
      <c r="D29" s="22">
        <v>6954</v>
      </c>
      <c r="E29" s="22">
        <v>7476</v>
      </c>
      <c r="F29" s="22">
        <v>150.163625</v>
      </c>
      <c r="G29" s="22">
        <v>-24.716911</v>
      </c>
      <c r="H29" s="22">
        <v>150.15851699999999</v>
      </c>
      <c r="I29" s="22">
        <v>-24.716234</v>
      </c>
      <c r="J29" s="22" t="s">
        <v>56</v>
      </c>
      <c r="K29" s="22" t="s">
        <v>53</v>
      </c>
      <c r="L29" s="22">
        <v>522</v>
      </c>
      <c r="M29" s="22">
        <v>5</v>
      </c>
      <c r="N29" s="22">
        <v>7.4999999999999997E-2</v>
      </c>
      <c r="O29" s="22">
        <v>195.75</v>
      </c>
    </row>
    <row r="30" spans="1:15" x14ac:dyDescent="0.75">
      <c r="A30" s="22" t="s">
        <v>111</v>
      </c>
      <c r="B30" s="22">
        <v>179</v>
      </c>
      <c r="C30" s="22">
        <v>42</v>
      </c>
      <c r="D30" s="22">
        <v>7476</v>
      </c>
      <c r="E30" s="22">
        <v>8073</v>
      </c>
      <c r="F30" s="22">
        <v>150.15851699999999</v>
      </c>
      <c r="G30" s="22">
        <v>-24.716234</v>
      </c>
      <c r="H30" s="22">
        <v>150.152672</v>
      </c>
      <c r="I30" s="22">
        <v>-24.715481</v>
      </c>
      <c r="J30" s="22" t="s">
        <v>56</v>
      </c>
      <c r="K30" s="22" t="s">
        <v>53</v>
      </c>
      <c r="L30" s="22">
        <v>597</v>
      </c>
      <c r="M30" s="22">
        <v>5</v>
      </c>
      <c r="N30" s="22">
        <v>7.4999999999999997E-2</v>
      </c>
      <c r="O30" s="22">
        <v>223.875</v>
      </c>
    </row>
    <row r="31" spans="1:15" x14ac:dyDescent="0.75">
      <c r="A31" s="22" t="s">
        <v>111</v>
      </c>
      <c r="B31" s="22">
        <v>179</v>
      </c>
      <c r="C31" s="22">
        <v>43</v>
      </c>
      <c r="D31" s="22">
        <v>8073</v>
      </c>
      <c r="E31" s="22">
        <v>8512</v>
      </c>
      <c r="F31" s="22">
        <v>150.152672</v>
      </c>
      <c r="G31" s="22">
        <v>-24.715481</v>
      </c>
      <c r="H31" s="22">
        <v>150.14837</v>
      </c>
      <c r="I31" s="22">
        <v>-24.714945</v>
      </c>
      <c r="J31" s="22" t="s">
        <v>56</v>
      </c>
      <c r="K31" s="22" t="s">
        <v>53</v>
      </c>
      <c r="L31" s="22">
        <v>439</v>
      </c>
      <c r="M31" s="22">
        <v>5</v>
      </c>
      <c r="N31" s="22">
        <v>7.4999999999999997E-2</v>
      </c>
      <c r="O31" s="22">
        <v>164.625</v>
      </c>
    </row>
    <row r="32" spans="1:15" x14ac:dyDescent="0.75">
      <c r="A32" s="22" t="s">
        <v>111</v>
      </c>
      <c r="B32" s="22">
        <v>179</v>
      </c>
      <c r="C32" s="22">
        <v>44</v>
      </c>
      <c r="D32" s="22">
        <v>8512</v>
      </c>
      <c r="E32" s="22">
        <v>8772</v>
      </c>
      <c r="F32" s="22">
        <v>150.14837</v>
      </c>
      <c r="G32" s="22">
        <v>-24.714945</v>
      </c>
      <c r="H32" s="22">
        <v>150.14582300000001</v>
      </c>
      <c r="I32" s="22">
        <v>-24.714627</v>
      </c>
      <c r="J32" s="22" t="s">
        <v>50</v>
      </c>
      <c r="K32" s="22" t="s">
        <v>51</v>
      </c>
      <c r="L32" s="22">
        <v>260</v>
      </c>
      <c r="M32" s="22" t="s">
        <v>71</v>
      </c>
      <c r="N32" s="22" t="s">
        <v>71</v>
      </c>
      <c r="O32" s="22">
        <v>260</v>
      </c>
    </row>
    <row r="33" spans="1:15" x14ac:dyDescent="0.75">
      <c r="A33" s="22" t="s">
        <v>111</v>
      </c>
      <c r="B33" s="22">
        <v>179</v>
      </c>
      <c r="C33" s="22">
        <v>45</v>
      </c>
      <c r="D33" s="22">
        <v>8772</v>
      </c>
      <c r="E33" s="22">
        <v>9143</v>
      </c>
      <c r="F33" s="22">
        <v>150.14582300000001</v>
      </c>
      <c r="G33" s="22">
        <v>-24.714627</v>
      </c>
      <c r="H33" s="22">
        <v>150.142191</v>
      </c>
      <c r="I33" s="22">
        <v>-24.714161000000001</v>
      </c>
      <c r="J33" s="22" t="s">
        <v>56</v>
      </c>
      <c r="K33" s="22" t="s">
        <v>53</v>
      </c>
      <c r="L33" s="22">
        <v>371</v>
      </c>
      <c r="M33" s="22">
        <v>5</v>
      </c>
      <c r="N33" s="22">
        <v>7.4999999999999997E-2</v>
      </c>
      <c r="O33" s="22">
        <v>139.125</v>
      </c>
    </row>
    <row r="34" spans="1:15" x14ac:dyDescent="0.75">
      <c r="A34" s="22" t="s">
        <v>111</v>
      </c>
      <c r="B34" s="22">
        <v>179</v>
      </c>
      <c r="C34" s="22">
        <v>46</v>
      </c>
      <c r="D34" s="22">
        <v>9143</v>
      </c>
      <c r="E34" s="22">
        <v>9305</v>
      </c>
      <c r="F34" s="22">
        <v>150.142191</v>
      </c>
      <c r="G34" s="22">
        <v>-24.714161000000001</v>
      </c>
      <c r="H34" s="22">
        <v>150.14067</v>
      </c>
      <c r="I34" s="22">
        <v>-24.714566000000001</v>
      </c>
      <c r="J34" s="22" t="s">
        <v>56</v>
      </c>
      <c r="K34" s="22" t="s">
        <v>53</v>
      </c>
      <c r="L34" s="22">
        <v>162</v>
      </c>
      <c r="M34" s="22">
        <v>5</v>
      </c>
      <c r="N34" s="22">
        <v>7.4999999999999997E-2</v>
      </c>
      <c r="O34" s="22">
        <v>60.75</v>
      </c>
    </row>
  </sheetData>
  <phoneticPr fontId="16" type="noConversion"/>
  <pageMargins left="0.39370078740157499" right="0.39370078740157499" top="0.39370078740157499" bottom="0.39370078740157499" header="0.39370078740157499" footer="0.39370078740157499"/>
  <pageSetup paperSize="8" orientation="landscape" horizontalDpi="300" verticalDpi="300"/>
  <headerFooter alignWithMargins="0">
    <oddHeader>&amp;C&amp;"Calibri"&amp;14&amp;K000000 OFFICIAL&amp;1#_x000D_</oddHead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661CC-FC6F-44C8-B6CD-CCB500A3D3B8}">
  <sheetPr>
    <tabColor theme="2"/>
  </sheetPr>
  <dimension ref="A1:P37"/>
  <sheetViews>
    <sheetView workbookViewId="0">
      <selection activeCell="F46" sqref="F46"/>
    </sheetView>
  </sheetViews>
  <sheetFormatPr defaultRowHeight="14" x14ac:dyDescent="0.6"/>
  <cols>
    <col min="1" max="1" width="21.07421875" customWidth="1"/>
    <col min="2" max="2" width="89.4609375" customWidth="1"/>
    <col min="3" max="4" width="12.23046875" customWidth="1"/>
    <col min="5" max="5" width="10.69140625" customWidth="1"/>
    <col min="6" max="7" width="18.69140625" customWidth="1"/>
  </cols>
  <sheetData>
    <row r="1" spans="1:7" ht="24.25" x14ac:dyDescent="0.6">
      <c r="A1" s="1" t="s">
        <v>59</v>
      </c>
      <c r="B1" s="2"/>
      <c r="C1" s="2"/>
      <c r="D1" s="2"/>
      <c r="E1" s="2"/>
      <c r="F1" s="2"/>
      <c r="G1" s="2"/>
    </row>
    <row r="2" spans="1:7" ht="10" customHeight="1" x14ac:dyDescent="0.6">
      <c r="A2" s="1"/>
      <c r="B2" s="2"/>
      <c r="C2" s="2"/>
      <c r="D2" s="2"/>
      <c r="E2" s="2"/>
      <c r="F2" s="2"/>
      <c r="G2" s="2"/>
    </row>
    <row r="3" spans="1:7" x14ac:dyDescent="0.6">
      <c r="A3" s="23" t="s">
        <v>1</v>
      </c>
      <c r="B3" s="24" t="s">
        <v>113</v>
      </c>
      <c r="C3" s="2"/>
      <c r="D3" s="2"/>
      <c r="E3" s="2"/>
      <c r="F3" s="2"/>
      <c r="G3" s="2"/>
    </row>
    <row r="4" spans="1:7" x14ac:dyDescent="0.6">
      <c r="A4" s="23" t="s">
        <v>3</v>
      </c>
      <c r="B4" s="24" t="s">
        <v>114</v>
      </c>
      <c r="C4" s="2"/>
      <c r="D4" s="2"/>
      <c r="E4" s="2"/>
      <c r="F4" s="2"/>
      <c r="G4" s="2"/>
    </row>
    <row r="5" spans="1:7" x14ac:dyDescent="0.6">
      <c r="A5" s="23" t="s">
        <v>5</v>
      </c>
      <c r="B5" s="24" t="s">
        <v>6</v>
      </c>
      <c r="C5" s="2"/>
      <c r="D5" s="2"/>
      <c r="E5" s="2"/>
      <c r="F5" s="2"/>
      <c r="G5" s="2"/>
    </row>
    <row r="6" spans="1:7" x14ac:dyDescent="0.6">
      <c r="A6" s="23" t="s">
        <v>7</v>
      </c>
      <c r="B6" s="24" t="s">
        <v>8</v>
      </c>
      <c r="C6" s="2"/>
      <c r="D6" s="2"/>
      <c r="E6" s="2"/>
      <c r="F6" s="2"/>
      <c r="G6" s="2"/>
    </row>
    <row r="7" spans="1:7" x14ac:dyDescent="0.6">
      <c r="A7" s="23" t="s">
        <v>60</v>
      </c>
      <c r="B7" s="25">
        <v>179</v>
      </c>
      <c r="C7" s="2"/>
      <c r="D7" s="2"/>
      <c r="E7" s="2"/>
      <c r="F7" s="2"/>
      <c r="G7" s="2"/>
    </row>
    <row r="8" spans="1:7" x14ac:dyDescent="0.6">
      <c r="A8" s="23" t="s">
        <v>61</v>
      </c>
      <c r="B8" s="25" t="s">
        <v>111</v>
      </c>
      <c r="C8" s="2"/>
      <c r="D8" s="2"/>
      <c r="E8" s="2"/>
      <c r="F8" s="2"/>
      <c r="G8" s="2"/>
    </row>
    <row r="9" spans="1:7" x14ac:dyDescent="0.6">
      <c r="A9" s="23" t="s">
        <v>62</v>
      </c>
      <c r="B9" s="24" t="s">
        <v>117</v>
      </c>
      <c r="C9" s="2"/>
      <c r="D9" s="2"/>
      <c r="E9" s="2"/>
      <c r="F9" s="2"/>
      <c r="G9" s="2"/>
    </row>
    <row r="10" spans="1:7" ht="10" customHeight="1" x14ac:dyDescent="0.6">
      <c r="A10" s="2"/>
      <c r="B10" s="2"/>
      <c r="C10" s="2"/>
      <c r="D10" s="2"/>
      <c r="E10" s="2"/>
      <c r="F10" s="2"/>
      <c r="G10" s="2"/>
    </row>
    <row r="11" spans="1:7" x14ac:dyDescent="0.6">
      <c r="A11" s="26" t="s">
        <v>64</v>
      </c>
      <c r="B11" s="26" t="s">
        <v>65</v>
      </c>
      <c r="C11" s="27" t="s">
        <v>66</v>
      </c>
      <c r="D11" s="27" t="s">
        <v>106</v>
      </c>
      <c r="E11" s="27" t="s">
        <v>49</v>
      </c>
      <c r="F11" s="27" t="s">
        <v>67</v>
      </c>
      <c r="G11" s="27" t="s">
        <v>68</v>
      </c>
    </row>
    <row r="12" spans="1:7" x14ac:dyDescent="0.6">
      <c r="A12" s="28" t="s">
        <v>118</v>
      </c>
      <c r="B12" s="29" t="s">
        <v>70</v>
      </c>
      <c r="C12" s="30"/>
      <c r="D12" s="30"/>
      <c r="E12" s="30"/>
      <c r="F12" s="30"/>
      <c r="G12" s="31" t="s">
        <v>71</v>
      </c>
    </row>
    <row r="13" spans="1:7" x14ac:dyDescent="0.6">
      <c r="A13" s="32" t="str">
        <f>$A$12&amp;"."&amp;ROW()-ROW($A$12)</f>
        <v>N1.1</v>
      </c>
      <c r="B13" s="33" t="s">
        <v>72</v>
      </c>
      <c r="C13" s="33"/>
      <c r="D13" s="33" t="s">
        <v>73</v>
      </c>
      <c r="E13" s="33">
        <v>1</v>
      </c>
      <c r="F13" s="34"/>
      <c r="G13" s="34">
        <f t="shared" ref="G13:G14" si="0">E13*F13</f>
        <v>0</v>
      </c>
    </row>
    <row r="14" spans="1:7" x14ac:dyDescent="0.6">
      <c r="A14" s="32" t="str">
        <f>$A$12&amp;"."&amp;ROW()-ROW($A$12)</f>
        <v>N1.2</v>
      </c>
      <c r="B14" s="33" t="s">
        <v>74</v>
      </c>
      <c r="C14" s="33"/>
      <c r="D14" s="33" t="s">
        <v>73</v>
      </c>
      <c r="E14" s="33">
        <v>1</v>
      </c>
      <c r="F14" s="34"/>
      <c r="G14" s="34">
        <f t="shared" si="0"/>
        <v>0</v>
      </c>
    </row>
    <row r="15" spans="1:7" x14ac:dyDescent="0.6">
      <c r="A15" s="32"/>
      <c r="B15" s="33"/>
      <c r="C15" s="33"/>
      <c r="D15" s="33"/>
      <c r="E15" s="33"/>
      <c r="F15" s="34"/>
      <c r="G15" s="34" t="s">
        <v>71</v>
      </c>
    </row>
    <row r="16" spans="1:7" x14ac:dyDescent="0.6">
      <c r="A16" s="35" t="str">
        <f>LEFT(A12,LEN(A12)-1)&amp;"2"</f>
        <v>N2</v>
      </c>
      <c r="B16" s="36" t="s">
        <v>75</v>
      </c>
      <c r="C16" s="37"/>
      <c r="D16" s="37"/>
      <c r="E16" s="37"/>
      <c r="F16" s="38"/>
      <c r="G16" s="38" t="s">
        <v>71</v>
      </c>
    </row>
    <row r="17" spans="1:16" x14ac:dyDescent="0.6">
      <c r="A17" s="32" t="str">
        <f>$A$16&amp;"."&amp;ROW()-ROW($A$16)</f>
        <v>N2.1</v>
      </c>
      <c r="B17" s="33" t="s">
        <v>76</v>
      </c>
      <c r="C17" s="33"/>
      <c r="D17" s="33" t="s">
        <v>73</v>
      </c>
      <c r="E17" s="33">
        <v>1</v>
      </c>
      <c r="F17" s="34"/>
      <c r="G17" s="34">
        <f t="shared" ref="G17:G18" si="1">E17*F17</f>
        <v>0</v>
      </c>
    </row>
    <row r="18" spans="1:16" x14ac:dyDescent="0.6">
      <c r="A18" s="32" t="str">
        <f>$A$16&amp;"."&amp;ROW()-ROW($A$16)</f>
        <v>N2.2</v>
      </c>
      <c r="B18" s="33" t="s">
        <v>77</v>
      </c>
      <c r="C18" s="33"/>
      <c r="D18" s="33" t="s">
        <v>73</v>
      </c>
      <c r="E18" s="33">
        <v>1</v>
      </c>
      <c r="F18" s="34"/>
      <c r="G18" s="34">
        <f t="shared" si="1"/>
        <v>0</v>
      </c>
    </row>
    <row r="19" spans="1:16" x14ac:dyDescent="0.6">
      <c r="A19" s="32"/>
      <c r="B19" s="33"/>
      <c r="C19" s="33"/>
      <c r="D19" s="33"/>
      <c r="E19" s="33"/>
      <c r="F19" s="34"/>
      <c r="G19" s="34" t="s">
        <v>71</v>
      </c>
    </row>
    <row r="20" spans="1:16" x14ac:dyDescent="0.6">
      <c r="A20" s="35" t="str">
        <f>LEFT(A12,LEN(A12)-1)&amp;"3"</f>
        <v>N3</v>
      </c>
      <c r="B20" s="36" t="s">
        <v>78</v>
      </c>
      <c r="C20" s="37"/>
      <c r="D20" s="37"/>
      <c r="E20" s="37"/>
      <c r="F20" s="38"/>
      <c r="G20" s="38" t="s">
        <v>71</v>
      </c>
    </row>
    <row r="21" spans="1:16" x14ac:dyDescent="0.6">
      <c r="A21" s="32" t="str">
        <f>$A$20&amp;"."&amp;ROW()-ROW($A$20)</f>
        <v>N3.1</v>
      </c>
      <c r="B21" s="33" t="s">
        <v>79</v>
      </c>
      <c r="C21" s="33"/>
      <c r="D21" s="33" t="s">
        <v>73</v>
      </c>
      <c r="E21" s="33">
        <v>1</v>
      </c>
      <c r="F21" s="34"/>
      <c r="G21" s="34">
        <f>E21*F21</f>
        <v>0</v>
      </c>
    </row>
    <row r="22" spans="1:16" x14ac:dyDescent="0.6">
      <c r="A22" s="32"/>
      <c r="B22" s="33"/>
      <c r="C22" s="33"/>
      <c r="D22" s="33"/>
      <c r="E22" s="33"/>
      <c r="F22" s="34"/>
      <c r="G22" s="34" t="s">
        <v>71</v>
      </c>
    </row>
    <row r="23" spans="1:16" x14ac:dyDescent="0.6">
      <c r="A23" s="35" t="str">
        <f>LEFT(A12,LEN(A12)-1)&amp;"4"</f>
        <v>N4</v>
      </c>
      <c r="B23" s="36" t="s">
        <v>80</v>
      </c>
      <c r="C23" s="37"/>
      <c r="D23" s="37"/>
      <c r="E23" s="37"/>
      <c r="F23" s="38"/>
      <c r="G23" s="38" t="s">
        <v>71</v>
      </c>
      <c r="P23" s="39"/>
    </row>
    <row r="24" spans="1:16" x14ac:dyDescent="0.6">
      <c r="A24" s="32" t="str">
        <f>$A$23&amp;"."&amp;ROW()-ROW($A$23)</f>
        <v>N4.1</v>
      </c>
      <c r="B24" s="33" t="s">
        <v>81</v>
      </c>
      <c r="C24" s="33"/>
      <c r="D24" s="33" t="s">
        <v>73</v>
      </c>
      <c r="E24" s="33">
        <v>1</v>
      </c>
      <c r="F24" s="34"/>
      <c r="G24" s="34">
        <f t="shared" ref="G24:G28" si="2">E24*F24</f>
        <v>0</v>
      </c>
    </row>
    <row r="25" spans="1:16" x14ac:dyDescent="0.6">
      <c r="A25" s="32" t="str">
        <f t="shared" ref="A25:A28" si="3">$A$23&amp;"."&amp;ROW()-ROW($A$23)</f>
        <v>N4.2</v>
      </c>
      <c r="B25" s="33" t="s">
        <v>82</v>
      </c>
      <c r="C25" s="33"/>
      <c r="D25" s="33" t="s">
        <v>73</v>
      </c>
      <c r="E25" s="33">
        <v>1</v>
      </c>
      <c r="F25" s="34"/>
      <c r="G25" s="34">
        <f t="shared" si="2"/>
        <v>0</v>
      </c>
    </row>
    <row r="26" spans="1:16" x14ac:dyDescent="0.6">
      <c r="A26" s="32" t="str">
        <f t="shared" si="3"/>
        <v>N4.3</v>
      </c>
      <c r="B26" s="33" t="s">
        <v>83</v>
      </c>
      <c r="C26" s="33"/>
      <c r="D26" s="33" t="s">
        <v>73</v>
      </c>
      <c r="E26" s="33">
        <v>1</v>
      </c>
      <c r="F26" s="34"/>
      <c r="G26" s="34">
        <f t="shared" si="2"/>
        <v>0</v>
      </c>
    </row>
    <row r="27" spans="1:16" x14ac:dyDescent="0.6">
      <c r="A27" s="32" t="str">
        <f t="shared" si="3"/>
        <v>N4.4</v>
      </c>
      <c r="B27" s="33" t="s">
        <v>84</v>
      </c>
      <c r="C27" s="33"/>
      <c r="D27" s="33" t="s">
        <v>73</v>
      </c>
      <c r="E27" s="33">
        <v>1</v>
      </c>
      <c r="F27" s="34"/>
      <c r="G27" s="34">
        <f t="shared" si="2"/>
        <v>0</v>
      </c>
    </row>
    <row r="28" spans="1:16" x14ac:dyDescent="0.6">
      <c r="A28" s="32" t="str">
        <f t="shared" si="3"/>
        <v>N4.5</v>
      </c>
      <c r="B28" s="33" t="s">
        <v>85</v>
      </c>
      <c r="C28" s="33"/>
      <c r="D28" s="33" t="s">
        <v>86</v>
      </c>
      <c r="E28" s="33">
        <v>0</v>
      </c>
      <c r="F28" s="34"/>
      <c r="G28" s="34">
        <f t="shared" si="2"/>
        <v>0</v>
      </c>
    </row>
    <row r="29" spans="1:16" x14ac:dyDescent="0.6">
      <c r="A29" s="32"/>
      <c r="B29" s="33"/>
      <c r="C29" s="33"/>
      <c r="D29" s="33"/>
      <c r="E29" s="33"/>
      <c r="F29" s="34"/>
      <c r="G29" s="34"/>
    </row>
    <row r="30" spans="1:16" x14ac:dyDescent="0.6">
      <c r="A30" s="35" t="str">
        <f>LEFT(A12,LEN(A12)-1)&amp;"5"</f>
        <v>N5</v>
      </c>
      <c r="B30" s="36" t="s">
        <v>87</v>
      </c>
      <c r="C30" s="37"/>
      <c r="D30" s="37"/>
      <c r="E30" s="37"/>
      <c r="F30" s="38"/>
      <c r="G30" s="38"/>
    </row>
    <row r="31" spans="1:16" x14ac:dyDescent="0.6">
      <c r="A31" s="32" t="str">
        <f>$A$30&amp;"."&amp;ROW()-ROW($A$30)</f>
        <v>N5.1</v>
      </c>
      <c r="B31" s="33" t="s">
        <v>57</v>
      </c>
      <c r="C31" s="33" t="s">
        <v>53</v>
      </c>
      <c r="D31" s="33" t="s">
        <v>73</v>
      </c>
      <c r="E31" s="56">
        <v>122</v>
      </c>
      <c r="F31" s="34"/>
      <c r="G31" s="34">
        <f t="shared" ref="G31:G32" si="4">E31*F31</f>
        <v>0</v>
      </c>
    </row>
    <row r="32" spans="1:16" x14ac:dyDescent="0.6">
      <c r="A32" s="32" t="str">
        <f t="shared" ref="A32" si="5">$A$30&amp;"."&amp;ROW()-ROW($A$30)</f>
        <v>N5.2</v>
      </c>
      <c r="B32" s="33" t="s">
        <v>54</v>
      </c>
      <c r="C32" s="33" t="s">
        <v>51</v>
      </c>
      <c r="D32" s="33" t="s">
        <v>73</v>
      </c>
      <c r="E32" s="56">
        <v>463</v>
      </c>
      <c r="F32" s="34"/>
      <c r="G32" s="34">
        <f t="shared" si="4"/>
        <v>0</v>
      </c>
    </row>
    <row r="33" spans="1:7" x14ac:dyDescent="0.6">
      <c r="A33" s="32" t="str">
        <f>$A$30&amp;"."&amp;ROW()-ROW($A$30)</f>
        <v>N5.3</v>
      </c>
      <c r="B33" s="33" t="s">
        <v>52</v>
      </c>
      <c r="C33" s="33" t="s">
        <v>53</v>
      </c>
      <c r="D33" s="33" t="s">
        <v>73</v>
      </c>
      <c r="E33" s="56">
        <v>938</v>
      </c>
      <c r="F33" s="34"/>
      <c r="G33" s="34">
        <f t="shared" ref="G33:G35" si="6">E33*F33</f>
        <v>0</v>
      </c>
    </row>
    <row r="34" spans="1:7" x14ac:dyDescent="0.6">
      <c r="A34" s="32" t="str">
        <f t="shared" ref="A34:A35" si="7">$A$30&amp;"."&amp;ROW()-ROW($A$30)</f>
        <v>N5.4</v>
      </c>
      <c r="B34" s="33" t="s">
        <v>56</v>
      </c>
      <c r="C34" s="33" t="s">
        <v>53</v>
      </c>
      <c r="D34" s="33" t="s">
        <v>73</v>
      </c>
      <c r="E34" s="56">
        <v>1633.875</v>
      </c>
      <c r="F34" s="34"/>
      <c r="G34" s="34">
        <f t="shared" si="6"/>
        <v>0</v>
      </c>
    </row>
    <row r="35" spans="1:7" x14ac:dyDescent="0.6">
      <c r="A35" s="32" t="str">
        <f t="shared" si="7"/>
        <v>N5.5</v>
      </c>
      <c r="B35" s="33" t="s">
        <v>50</v>
      </c>
      <c r="C35" s="33" t="s">
        <v>51</v>
      </c>
      <c r="D35" s="33" t="s">
        <v>73</v>
      </c>
      <c r="E35" s="56">
        <v>437</v>
      </c>
      <c r="F35" s="34"/>
      <c r="G35" s="34">
        <f t="shared" si="6"/>
        <v>0</v>
      </c>
    </row>
    <row r="36" spans="1:7" x14ac:dyDescent="0.6">
      <c r="A36" s="40"/>
      <c r="B36" s="41"/>
      <c r="C36" s="41"/>
      <c r="D36" s="41"/>
      <c r="E36" s="41"/>
      <c r="F36" s="42"/>
      <c r="G36" s="42"/>
    </row>
    <row r="37" spans="1:7" x14ac:dyDescent="0.6">
      <c r="A37" s="43"/>
      <c r="B37" s="44"/>
      <c r="C37" s="44"/>
      <c r="D37" s="44"/>
      <c r="E37" s="44"/>
      <c r="F37" s="45" t="s">
        <v>88</v>
      </c>
      <c r="G37" s="46">
        <f>SUM(G13:G35)</f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79DF3-59F4-4133-AF9E-45C5C008EC0F}">
  <sheetPr codeName="Sheet9">
    <tabColor theme="2"/>
  </sheetPr>
  <dimension ref="A1:P33"/>
  <sheetViews>
    <sheetView workbookViewId="0">
      <selection activeCell="I22" sqref="I22"/>
    </sheetView>
  </sheetViews>
  <sheetFormatPr defaultRowHeight="14" x14ac:dyDescent="0.6"/>
  <cols>
    <col min="1" max="1" width="21.07421875" customWidth="1"/>
    <col min="2" max="2" width="89.4609375" customWidth="1"/>
    <col min="3" max="4" width="12.23046875" customWidth="1"/>
    <col min="5" max="5" width="10.69140625" customWidth="1"/>
    <col min="6" max="7" width="18.69140625" customWidth="1"/>
  </cols>
  <sheetData>
    <row r="1" spans="1:7" ht="24.25" x14ac:dyDescent="0.6">
      <c r="A1" s="1" t="s">
        <v>59</v>
      </c>
      <c r="B1" s="2"/>
      <c r="C1" s="2"/>
      <c r="D1" s="2"/>
      <c r="E1" s="2"/>
      <c r="F1" s="2"/>
      <c r="G1" s="2"/>
    </row>
    <row r="2" spans="1:7" ht="10" customHeight="1" x14ac:dyDescent="0.6">
      <c r="A2" s="1"/>
      <c r="B2" s="2"/>
      <c r="C2" s="2"/>
      <c r="D2" s="2"/>
      <c r="E2" s="2"/>
      <c r="F2" s="2"/>
      <c r="G2" s="2"/>
    </row>
    <row r="3" spans="1:7" x14ac:dyDescent="0.6">
      <c r="A3" s="23" t="s">
        <v>1</v>
      </c>
      <c r="B3" s="24" t="s">
        <v>2</v>
      </c>
      <c r="C3" s="2"/>
      <c r="D3" s="2"/>
      <c r="E3" s="2"/>
      <c r="F3" s="2"/>
      <c r="G3" s="2"/>
    </row>
    <row r="4" spans="1:7" x14ac:dyDescent="0.6">
      <c r="A4" s="23" t="s">
        <v>3</v>
      </c>
      <c r="B4" s="24" t="s">
        <v>4</v>
      </c>
      <c r="C4" s="2"/>
      <c r="D4" s="2"/>
      <c r="E4" s="2"/>
      <c r="F4" s="2"/>
      <c r="G4" s="2"/>
    </row>
    <row r="5" spans="1:7" x14ac:dyDescent="0.6">
      <c r="A5" s="23" t="s">
        <v>5</v>
      </c>
      <c r="B5" s="24" t="s">
        <v>6</v>
      </c>
      <c r="C5" s="2"/>
      <c r="D5" s="2"/>
      <c r="E5" s="2"/>
      <c r="F5" s="2"/>
      <c r="G5" s="2"/>
    </row>
    <row r="6" spans="1:7" x14ac:dyDescent="0.6">
      <c r="A6" s="23" t="s">
        <v>7</v>
      </c>
      <c r="B6" s="24" t="s">
        <v>8</v>
      </c>
      <c r="C6" s="2"/>
      <c r="D6" s="2"/>
      <c r="E6" s="2"/>
      <c r="F6" s="2"/>
      <c r="G6" s="2"/>
    </row>
    <row r="7" spans="1:7" x14ac:dyDescent="0.6">
      <c r="A7" s="23" t="s">
        <v>60</v>
      </c>
      <c r="B7" s="25">
        <v>5</v>
      </c>
      <c r="C7" s="2"/>
      <c r="D7" s="2"/>
      <c r="E7" s="2"/>
      <c r="F7" s="2"/>
      <c r="G7" s="2"/>
    </row>
    <row r="8" spans="1:7" x14ac:dyDescent="0.6">
      <c r="A8" s="23" t="s">
        <v>61</v>
      </c>
      <c r="B8" s="25" t="s">
        <v>15</v>
      </c>
      <c r="C8" s="2"/>
      <c r="D8" s="2"/>
      <c r="E8" s="2"/>
      <c r="F8" s="2"/>
      <c r="G8" s="2"/>
    </row>
    <row r="9" spans="1:7" x14ac:dyDescent="0.6">
      <c r="A9" s="23" t="s">
        <v>62</v>
      </c>
      <c r="B9" s="24" t="s">
        <v>63</v>
      </c>
      <c r="C9" s="2"/>
      <c r="D9" s="2"/>
      <c r="E9" s="2"/>
      <c r="F9" s="2"/>
      <c r="G9" s="2"/>
    </row>
    <row r="10" spans="1:7" ht="10" customHeight="1" x14ac:dyDescent="0.6">
      <c r="A10" s="2"/>
      <c r="B10" s="2"/>
      <c r="C10" s="2"/>
      <c r="D10" s="2"/>
      <c r="E10" s="2"/>
      <c r="F10" s="2"/>
      <c r="G10" s="2"/>
    </row>
    <row r="11" spans="1:7" x14ac:dyDescent="0.6">
      <c r="A11" s="26" t="s">
        <v>64</v>
      </c>
      <c r="B11" s="26" t="s">
        <v>65</v>
      </c>
      <c r="C11" s="27" t="s">
        <v>66</v>
      </c>
      <c r="D11" s="27" t="s">
        <v>106</v>
      </c>
      <c r="E11" s="27" t="s">
        <v>49</v>
      </c>
      <c r="F11" s="27" t="s">
        <v>67</v>
      </c>
      <c r="G11" s="27" t="s">
        <v>68</v>
      </c>
    </row>
    <row r="12" spans="1:7" x14ac:dyDescent="0.6">
      <c r="A12" s="28" t="s">
        <v>69</v>
      </c>
      <c r="B12" s="29" t="s">
        <v>70</v>
      </c>
      <c r="C12" s="30"/>
      <c r="D12" s="30"/>
      <c r="E12" s="30"/>
      <c r="F12" s="30"/>
      <c r="G12" s="31" t="s">
        <v>71</v>
      </c>
    </row>
    <row r="13" spans="1:7" x14ac:dyDescent="0.6">
      <c r="A13" s="32" t="str">
        <f>$A$12&amp;"."&amp;ROW()-ROW($A$12)</f>
        <v>A1.1</v>
      </c>
      <c r="B13" s="33" t="s">
        <v>72</v>
      </c>
      <c r="C13" s="33"/>
      <c r="D13" s="33" t="s">
        <v>73</v>
      </c>
      <c r="E13" s="33">
        <v>1</v>
      </c>
      <c r="F13" s="34"/>
      <c r="G13" s="34">
        <f t="shared" ref="G13:G14" si="0">E13*F13</f>
        <v>0</v>
      </c>
    </row>
    <row r="14" spans="1:7" x14ac:dyDescent="0.6">
      <c r="A14" s="32" t="str">
        <f>$A$12&amp;"."&amp;ROW()-ROW($A$12)</f>
        <v>A1.2</v>
      </c>
      <c r="B14" s="33" t="s">
        <v>74</v>
      </c>
      <c r="C14" s="33"/>
      <c r="D14" s="33" t="s">
        <v>73</v>
      </c>
      <c r="E14" s="33">
        <v>1</v>
      </c>
      <c r="F14" s="34"/>
      <c r="G14" s="34">
        <f t="shared" si="0"/>
        <v>0</v>
      </c>
    </row>
    <row r="15" spans="1:7" x14ac:dyDescent="0.6">
      <c r="A15" s="32"/>
      <c r="B15" s="33"/>
      <c r="C15" s="33"/>
      <c r="D15" s="33"/>
      <c r="E15" s="33"/>
      <c r="F15" s="34"/>
      <c r="G15" s="34" t="s">
        <v>71</v>
      </c>
    </row>
    <row r="16" spans="1:7" x14ac:dyDescent="0.6">
      <c r="A16" s="35" t="str">
        <f>LEFT(A12,LEN(A12)-1)&amp;"2"</f>
        <v>A2</v>
      </c>
      <c r="B16" s="36" t="s">
        <v>75</v>
      </c>
      <c r="C16" s="37"/>
      <c r="D16" s="37"/>
      <c r="E16" s="37"/>
      <c r="F16" s="38"/>
      <c r="G16" s="38" t="s">
        <v>71</v>
      </c>
    </row>
    <row r="17" spans="1:16" x14ac:dyDescent="0.6">
      <c r="A17" s="32" t="str">
        <f>$A$16&amp;"."&amp;ROW()-ROW($A$16)</f>
        <v>A2.1</v>
      </c>
      <c r="B17" s="33" t="s">
        <v>76</v>
      </c>
      <c r="C17" s="33"/>
      <c r="D17" s="33" t="s">
        <v>73</v>
      </c>
      <c r="E17" s="33">
        <v>1</v>
      </c>
      <c r="F17" s="34"/>
      <c r="G17" s="34">
        <f t="shared" ref="G17:G18" si="1">E17*F17</f>
        <v>0</v>
      </c>
    </row>
    <row r="18" spans="1:16" x14ac:dyDescent="0.6">
      <c r="A18" s="32" t="str">
        <f>$A$16&amp;"."&amp;ROW()-ROW($A$16)</f>
        <v>A2.2</v>
      </c>
      <c r="B18" s="33" t="s">
        <v>77</v>
      </c>
      <c r="C18" s="33"/>
      <c r="D18" s="33" t="s">
        <v>73</v>
      </c>
      <c r="E18" s="33">
        <v>1</v>
      </c>
      <c r="F18" s="34"/>
      <c r="G18" s="34">
        <f t="shared" si="1"/>
        <v>0</v>
      </c>
    </row>
    <row r="19" spans="1:16" x14ac:dyDescent="0.6">
      <c r="A19" s="32"/>
      <c r="B19" s="33"/>
      <c r="C19" s="33"/>
      <c r="D19" s="33"/>
      <c r="E19" s="33"/>
      <c r="F19" s="34"/>
      <c r="G19" s="34" t="s">
        <v>71</v>
      </c>
    </row>
    <row r="20" spans="1:16" x14ac:dyDescent="0.6">
      <c r="A20" s="35" t="str">
        <f>LEFT(A12,LEN(A12)-1)&amp;"3"</f>
        <v>A3</v>
      </c>
      <c r="B20" s="36" t="s">
        <v>78</v>
      </c>
      <c r="C20" s="37"/>
      <c r="D20" s="37"/>
      <c r="E20" s="37"/>
      <c r="F20" s="38"/>
      <c r="G20" s="38" t="s">
        <v>71</v>
      </c>
    </row>
    <row r="21" spans="1:16" x14ac:dyDescent="0.6">
      <c r="A21" s="32" t="str">
        <f>$A$20&amp;"."&amp;ROW()-ROW($A$20)</f>
        <v>A3.1</v>
      </c>
      <c r="B21" s="33" t="s">
        <v>79</v>
      </c>
      <c r="C21" s="33"/>
      <c r="D21" s="33" t="s">
        <v>73</v>
      </c>
      <c r="E21" s="33">
        <v>1</v>
      </c>
      <c r="F21" s="34"/>
      <c r="G21" s="34">
        <f>E21*F21</f>
        <v>0</v>
      </c>
    </row>
    <row r="22" spans="1:16" x14ac:dyDescent="0.6">
      <c r="A22" s="32"/>
      <c r="B22" s="33"/>
      <c r="C22" s="33"/>
      <c r="D22" s="33"/>
      <c r="E22" s="33"/>
      <c r="F22" s="34"/>
      <c r="G22" s="34" t="s">
        <v>71</v>
      </c>
    </row>
    <row r="23" spans="1:16" x14ac:dyDescent="0.6">
      <c r="A23" s="35" t="str">
        <f>LEFT(A12,LEN(A12)-1)&amp;"4"</f>
        <v>A4</v>
      </c>
      <c r="B23" s="36" t="s">
        <v>80</v>
      </c>
      <c r="C23" s="37"/>
      <c r="D23" s="37"/>
      <c r="E23" s="37"/>
      <c r="F23" s="38"/>
      <c r="G23" s="38" t="s">
        <v>71</v>
      </c>
      <c r="P23" s="39"/>
    </row>
    <row r="24" spans="1:16" x14ac:dyDescent="0.6">
      <c r="A24" s="32" t="str">
        <f>$A$23&amp;"."&amp;ROW()-ROW($A$23)</f>
        <v>A4.1</v>
      </c>
      <c r="B24" s="33" t="s">
        <v>81</v>
      </c>
      <c r="C24" s="33"/>
      <c r="D24" s="33" t="s">
        <v>73</v>
      </c>
      <c r="E24" s="33">
        <v>1</v>
      </c>
      <c r="F24" s="34"/>
      <c r="G24" s="34">
        <f t="shared" ref="G24:G28" si="2">E24*F24</f>
        <v>0</v>
      </c>
    </row>
    <row r="25" spans="1:16" x14ac:dyDescent="0.6">
      <c r="A25" s="32" t="str">
        <f t="shared" ref="A25:A28" si="3">$A$23&amp;"."&amp;ROW()-ROW($A$23)</f>
        <v>A4.2</v>
      </c>
      <c r="B25" s="33" t="s">
        <v>82</v>
      </c>
      <c r="C25" s="33"/>
      <c r="D25" s="33" t="s">
        <v>73</v>
      </c>
      <c r="E25" s="33">
        <v>1</v>
      </c>
      <c r="F25" s="34"/>
      <c r="G25" s="34">
        <f t="shared" si="2"/>
        <v>0</v>
      </c>
    </row>
    <row r="26" spans="1:16" x14ac:dyDescent="0.6">
      <c r="A26" s="32" t="str">
        <f t="shared" si="3"/>
        <v>A4.3</v>
      </c>
      <c r="B26" s="33" t="s">
        <v>83</v>
      </c>
      <c r="C26" s="33"/>
      <c r="D26" s="33" t="s">
        <v>73</v>
      </c>
      <c r="E26" s="33">
        <v>1</v>
      </c>
      <c r="F26" s="34"/>
      <c r="G26" s="34">
        <f t="shared" si="2"/>
        <v>0</v>
      </c>
    </row>
    <row r="27" spans="1:16" x14ac:dyDescent="0.6">
      <c r="A27" s="32" t="str">
        <f t="shared" si="3"/>
        <v>A4.4</v>
      </c>
      <c r="B27" s="33" t="s">
        <v>84</v>
      </c>
      <c r="C27" s="33"/>
      <c r="D27" s="33" t="s">
        <v>73</v>
      </c>
      <c r="E27" s="33">
        <v>1</v>
      </c>
      <c r="F27" s="34"/>
      <c r="G27" s="34">
        <f t="shared" si="2"/>
        <v>0</v>
      </c>
    </row>
    <row r="28" spans="1:16" x14ac:dyDescent="0.6">
      <c r="A28" s="32" t="str">
        <f t="shared" si="3"/>
        <v>A4.5</v>
      </c>
      <c r="B28" s="33" t="s">
        <v>85</v>
      </c>
      <c r="C28" s="33"/>
      <c r="D28" s="33" t="s">
        <v>86</v>
      </c>
      <c r="E28" s="33">
        <v>0</v>
      </c>
      <c r="F28" s="34"/>
      <c r="G28" s="34">
        <f t="shared" si="2"/>
        <v>0</v>
      </c>
    </row>
    <row r="29" spans="1:16" x14ac:dyDescent="0.6">
      <c r="A29" s="32"/>
      <c r="B29" s="33"/>
      <c r="C29" s="33"/>
      <c r="D29" s="33"/>
      <c r="E29" s="33"/>
      <c r="F29" s="34"/>
      <c r="G29" s="34"/>
    </row>
    <row r="30" spans="1:16" x14ac:dyDescent="0.6">
      <c r="A30" s="35" t="str">
        <f>LEFT(A12,LEN(A12)-1)&amp;"5"</f>
        <v>A5</v>
      </c>
      <c r="B30" s="36" t="s">
        <v>87</v>
      </c>
      <c r="C30" s="37"/>
      <c r="D30" s="37"/>
      <c r="E30" s="37"/>
      <c r="F30" s="38"/>
      <c r="G30" s="38"/>
    </row>
    <row r="31" spans="1:16" x14ac:dyDescent="0.6">
      <c r="A31" s="32" t="str">
        <f>$A$30&amp;"."&amp;ROW()-ROW($A$30)</f>
        <v>A5.1</v>
      </c>
      <c r="B31" s="33" t="s">
        <v>50</v>
      </c>
      <c r="C31" s="33" t="s">
        <v>51</v>
      </c>
      <c r="D31" s="33" t="s">
        <v>73</v>
      </c>
      <c r="E31" s="56">
        <v>14946</v>
      </c>
      <c r="F31" s="34"/>
      <c r="G31" s="34">
        <f t="shared" ref="G31" si="4">E31*F31</f>
        <v>0</v>
      </c>
    </row>
    <row r="32" spans="1:16" x14ac:dyDescent="0.6">
      <c r="A32" s="40"/>
      <c r="B32" s="41"/>
      <c r="C32" s="41"/>
      <c r="D32" s="41"/>
      <c r="E32" s="41"/>
      <c r="F32" s="42"/>
      <c r="G32" s="42"/>
    </row>
    <row r="33" spans="1:7" x14ac:dyDescent="0.6">
      <c r="A33" s="43"/>
      <c r="B33" s="44"/>
      <c r="C33" s="44"/>
      <c r="D33" s="44"/>
      <c r="E33" s="44"/>
      <c r="F33" s="45" t="s">
        <v>88</v>
      </c>
      <c r="G33" s="46">
        <f>SUM(G13:G31)</f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17527-48B1-4290-AB6B-C6D8FFAF233F}">
  <sheetPr codeName="Sheet23">
    <tabColor theme="2"/>
  </sheetPr>
  <dimension ref="A1:U24"/>
  <sheetViews>
    <sheetView workbookViewId="0">
      <selection activeCell="I48" sqref="I48"/>
    </sheetView>
  </sheetViews>
  <sheetFormatPr defaultColWidth="9.23046875" defaultRowHeight="14.75" x14ac:dyDescent="0.75"/>
  <cols>
    <col min="1" max="1" width="21.69140625" style="17" customWidth="1"/>
    <col min="2" max="9" width="9.07421875" style="17" customWidth="1"/>
    <col min="10" max="10" width="47.23046875" style="17" customWidth="1"/>
    <col min="11" max="11" width="5.69140625" style="17" customWidth="1"/>
    <col min="12" max="15" width="6.8046875" style="17" customWidth="1"/>
    <col min="16" max="16" width="10.4609375" style="17" customWidth="1"/>
    <col min="17" max="16384" width="9.23046875" style="17"/>
  </cols>
  <sheetData>
    <row r="1" spans="1:21" customFormat="1" ht="24.25" x14ac:dyDescent="0.6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customFormat="1" ht="10" customHeight="1" x14ac:dyDescent="0.6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1" x14ac:dyDescent="0.75">
      <c r="A3" s="15" t="s">
        <v>1</v>
      </c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21" x14ac:dyDescent="0.75">
      <c r="A4" s="15" t="s">
        <v>3</v>
      </c>
      <c r="B4" s="16" t="s">
        <v>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21" x14ac:dyDescent="0.75">
      <c r="A5" s="15" t="s">
        <v>5</v>
      </c>
      <c r="B5" s="16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21" x14ac:dyDescent="0.75">
      <c r="A6" s="15" t="s">
        <v>7</v>
      </c>
      <c r="B6" s="16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/>
      <c r="S6"/>
      <c r="T6"/>
      <c r="U6"/>
    </row>
    <row r="7" spans="1:21" ht="10" customHeight="1" x14ac:dyDescent="0.7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R7"/>
      <c r="S7"/>
      <c r="T7"/>
      <c r="U7"/>
    </row>
    <row r="8" spans="1:21" ht="20" x14ac:dyDescent="0.75">
      <c r="A8" s="20" t="s">
        <v>35</v>
      </c>
      <c r="B8" s="20" t="s">
        <v>36</v>
      </c>
      <c r="C8" s="20" t="s">
        <v>37</v>
      </c>
      <c r="D8" s="20" t="s">
        <v>38</v>
      </c>
      <c r="E8" s="20" t="s">
        <v>39</v>
      </c>
      <c r="F8" s="20" t="s">
        <v>40</v>
      </c>
      <c r="G8" s="20" t="s">
        <v>41</v>
      </c>
      <c r="H8" s="20" t="s">
        <v>42</v>
      </c>
      <c r="I8" s="20" t="s">
        <v>43</v>
      </c>
      <c r="J8" s="20" t="s">
        <v>44</v>
      </c>
      <c r="K8" s="20" t="s">
        <v>45</v>
      </c>
      <c r="L8" s="20" t="s">
        <v>46</v>
      </c>
      <c r="M8" s="20" t="s">
        <v>47</v>
      </c>
      <c r="N8" s="20" t="s">
        <v>48</v>
      </c>
      <c r="O8" s="20" t="s">
        <v>49</v>
      </c>
      <c r="R8"/>
      <c r="S8"/>
      <c r="T8"/>
      <c r="U8"/>
    </row>
    <row r="9" spans="1:21" x14ac:dyDescent="0.75">
      <c r="A9" s="22" t="s">
        <v>17</v>
      </c>
      <c r="B9" s="22">
        <v>26</v>
      </c>
      <c r="C9" s="22">
        <v>28</v>
      </c>
      <c r="D9" s="22">
        <v>1402</v>
      </c>
      <c r="E9" s="22">
        <v>1778</v>
      </c>
      <c r="F9" s="22">
        <v>149.82868500000001</v>
      </c>
      <c r="G9" s="22">
        <v>-24.172173999999998</v>
      </c>
      <c r="H9" s="22">
        <v>149.832301</v>
      </c>
      <c r="I9" s="22">
        <v>-24.171313999999999</v>
      </c>
      <c r="J9" s="22" t="s">
        <v>50</v>
      </c>
      <c r="K9" s="22" t="s">
        <v>51</v>
      </c>
      <c r="L9" s="22">
        <v>376</v>
      </c>
      <c r="M9" s="22"/>
      <c r="N9" s="22"/>
      <c r="O9" s="22">
        <v>376</v>
      </c>
    </row>
    <row r="10" spans="1:21" x14ac:dyDescent="0.75">
      <c r="A10" s="22" t="s">
        <v>17</v>
      </c>
      <c r="B10" s="22">
        <v>26</v>
      </c>
      <c r="C10" s="22">
        <v>29</v>
      </c>
      <c r="D10" s="22">
        <v>1778</v>
      </c>
      <c r="E10" s="22">
        <v>2384</v>
      </c>
      <c r="F10" s="22">
        <v>149.832301</v>
      </c>
      <c r="G10" s="22">
        <v>-24.171313999999999</v>
      </c>
      <c r="H10" s="22">
        <v>149.837985</v>
      </c>
      <c r="I10" s="22">
        <v>-24.169484000000001</v>
      </c>
      <c r="J10" s="22" t="s">
        <v>50</v>
      </c>
      <c r="K10" s="22" t="s">
        <v>51</v>
      </c>
      <c r="L10" s="22">
        <v>606</v>
      </c>
      <c r="M10" s="22"/>
      <c r="N10" s="22"/>
      <c r="O10" s="22">
        <v>606</v>
      </c>
    </row>
    <row r="11" spans="1:21" x14ac:dyDescent="0.75">
      <c r="A11" s="22" t="s">
        <v>17</v>
      </c>
      <c r="B11" s="22">
        <v>26</v>
      </c>
      <c r="C11" s="22">
        <v>30</v>
      </c>
      <c r="D11" s="22">
        <v>2384</v>
      </c>
      <c r="E11" s="22">
        <v>3045</v>
      </c>
      <c r="F11" s="22">
        <v>149.837985</v>
      </c>
      <c r="G11" s="22">
        <v>-24.169484000000001</v>
      </c>
      <c r="H11" s="22">
        <v>149.84431499999999</v>
      </c>
      <c r="I11" s="22">
        <v>-24.167945</v>
      </c>
      <c r="J11" s="22" t="s">
        <v>50</v>
      </c>
      <c r="K11" s="22" t="s">
        <v>51</v>
      </c>
      <c r="L11" s="22">
        <v>661</v>
      </c>
      <c r="M11" s="22"/>
      <c r="N11" s="22"/>
      <c r="O11" s="22">
        <v>661</v>
      </c>
    </row>
    <row r="12" spans="1:21" x14ac:dyDescent="0.75">
      <c r="A12" s="22" t="s">
        <v>17</v>
      </c>
      <c r="B12" s="22">
        <v>26</v>
      </c>
      <c r="C12" s="22">
        <v>31</v>
      </c>
      <c r="D12" s="22">
        <v>3045</v>
      </c>
      <c r="E12" s="22">
        <v>3429</v>
      </c>
      <c r="F12" s="22">
        <v>149.84431499999999</v>
      </c>
      <c r="G12" s="22">
        <v>-24.167945</v>
      </c>
      <c r="H12" s="22">
        <v>149.848105</v>
      </c>
      <c r="I12" s="22">
        <v>-24.167534</v>
      </c>
      <c r="J12" s="22" t="s">
        <v>52</v>
      </c>
      <c r="K12" s="22" t="s">
        <v>53</v>
      </c>
      <c r="L12" s="22">
        <v>384</v>
      </c>
      <c r="M12" s="22">
        <v>5</v>
      </c>
      <c r="N12" s="22">
        <v>0.05</v>
      </c>
      <c r="O12" s="22">
        <v>96</v>
      </c>
    </row>
    <row r="13" spans="1:21" x14ac:dyDescent="0.75">
      <c r="A13" s="22" t="s">
        <v>17</v>
      </c>
      <c r="B13" s="22">
        <v>26</v>
      </c>
      <c r="C13" s="22">
        <v>32</v>
      </c>
      <c r="D13" s="22">
        <v>3429</v>
      </c>
      <c r="E13" s="22">
        <v>3553</v>
      </c>
      <c r="F13" s="22">
        <v>149.848105</v>
      </c>
      <c r="G13" s="22">
        <v>-24.167534</v>
      </c>
      <c r="H13" s="22">
        <v>149.84932900000001</v>
      </c>
      <c r="I13" s="22">
        <v>-24.167401000000002</v>
      </c>
      <c r="J13" s="22" t="s">
        <v>54</v>
      </c>
      <c r="K13" s="22" t="s">
        <v>51</v>
      </c>
      <c r="L13" s="22">
        <v>124</v>
      </c>
      <c r="M13" s="22"/>
      <c r="N13" s="22"/>
      <c r="O13" s="22">
        <v>124</v>
      </c>
    </row>
    <row r="14" spans="1:21" x14ac:dyDescent="0.75">
      <c r="A14" s="22" t="s">
        <v>17</v>
      </c>
      <c r="B14" s="22">
        <v>26</v>
      </c>
      <c r="C14" s="22">
        <v>33</v>
      </c>
      <c r="D14" s="22">
        <v>3553</v>
      </c>
      <c r="E14" s="22">
        <v>4185</v>
      </c>
      <c r="F14" s="22">
        <v>149.84932900000001</v>
      </c>
      <c r="G14" s="22">
        <v>-24.167401000000002</v>
      </c>
      <c r="H14" s="22">
        <v>149.85508400000001</v>
      </c>
      <c r="I14" s="22">
        <v>-24.165175000000001</v>
      </c>
      <c r="J14" s="22" t="s">
        <v>50</v>
      </c>
      <c r="K14" s="22" t="s">
        <v>51</v>
      </c>
      <c r="L14" s="22">
        <v>632</v>
      </c>
      <c r="M14" s="22"/>
      <c r="N14" s="22"/>
      <c r="O14" s="22">
        <v>632</v>
      </c>
    </row>
    <row r="15" spans="1:21" x14ac:dyDescent="0.75">
      <c r="A15" s="22" t="s">
        <v>17</v>
      </c>
      <c r="B15" s="22">
        <v>26</v>
      </c>
      <c r="C15" s="22">
        <v>34</v>
      </c>
      <c r="D15" s="22">
        <v>4185</v>
      </c>
      <c r="E15" s="22">
        <v>4835</v>
      </c>
      <c r="F15" s="22">
        <v>149.85508400000001</v>
      </c>
      <c r="G15" s="22">
        <v>-24.165175000000001</v>
      </c>
      <c r="H15" s="22">
        <v>149.86097100000001</v>
      </c>
      <c r="I15" s="22">
        <v>-24.162785</v>
      </c>
      <c r="J15" s="22" t="s">
        <v>50</v>
      </c>
      <c r="K15" s="22" t="s">
        <v>51</v>
      </c>
      <c r="L15" s="22">
        <v>650</v>
      </c>
      <c r="M15" s="22"/>
      <c r="N15" s="22"/>
      <c r="O15" s="22">
        <v>650</v>
      </c>
    </row>
    <row r="16" spans="1:21" x14ac:dyDescent="0.75">
      <c r="A16" s="22" t="s">
        <v>17</v>
      </c>
      <c r="B16" s="22">
        <v>26</v>
      </c>
      <c r="C16" s="22">
        <v>35</v>
      </c>
      <c r="D16" s="22">
        <v>4835</v>
      </c>
      <c r="E16" s="22">
        <v>5487</v>
      </c>
      <c r="F16" s="22">
        <v>149.86097100000001</v>
      </c>
      <c r="G16" s="22">
        <v>-24.162785</v>
      </c>
      <c r="H16" s="22">
        <v>149.86740599999999</v>
      </c>
      <c r="I16" s="22">
        <v>-24.163062</v>
      </c>
      <c r="J16" s="22" t="s">
        <v>50</v>
      </c>
      <c r="K16" s="22" t="s">
        <v>51</v>
      </c>
      <c r="L16" s="22">
        <v>652</v>
      </c>
      <c r="M16" s="22"/>
      <c r="N16" s="22"/>
      <c r="O16" s="22">
        <v>652</v>
      </c>
    </row>
    <row r="17" spans="1:15" x14ac:dyDescent="0.75">
      <c r="A17" s="22" t="s">
        <v>17</v>
      </c>
      <c r="B17" s="22">
        <v>26</v>
      </c>
      <c r="C17" s="22">
        <v>36</v>
      </c>
      <c r="D17" s="22">
        <v>5487</v>
      </c>
      <c r="E17" s="22">
        <v>6137</v>
      </c>
      <c r="F17" s="22">
        <v>149.86740599999999</v>
      </c>
      <c r="G17" s="22">
        <v>-24.163062</v>
      </c>
      <c r="H17" s="22">
        <v>149.873231</v>
      </c>
      <c r="I17" s="22">
        <v>-24.160905</v>
      </c>
      <c r="J17" s="22" t="s">
        <v>50</v>
      </c>
      <c r="K17" s="22" t="s">
        <v>51</v>
      </c>
      <c r="L17" s="22">
        <v>650</v>
      </c>
      <c r="M17" s="22"/>
      <c r="N17" s="22"/>
      <c r="O17" s="22">
        <v>650</v>
      </c>
    </row>
    <row r="18" spans="1:15" x14ac:dyDescent="0.75">
      <c r="A18" s="22" t="s">
        <v>17</v>
      </c>
      <c r="B18" s="22">
        <v>26</v>
      </c>
      <c r="C18" s="22">
        <v>37</v>
      </c>
      <c r="D18" s="22">
        <v>6137</v>
      </c>
      <c r="E18" s="22">
        <v>6686</v>
      </c>
      <c r="F18" s="22">
        <v>149.873231</v>
      </c>
      <c r="G18" s="22">
        <v>-24.160905</v>
      </c>
      <c r="H18" s="22">
        <v>149.878376</v>
      </c>
      <c r="I18" s="22">
        <v>-24.161449000000001</v>
      </c>
      <c r="J18" s="22" t="s">
        <v>50</v>
      </c>
      <c r="K18" s="22" t="s">
        <v>51</v>
      </c>
      <c r="L18" s="22">
        <v>549</v>
      </c>
      <c r="M18" s="22"/>
      <c r="N18" s="22"/>
      <c r="O18" s="22">
        <v>549</v>
      </c>
    </row>
    <row r="19" spans="1:15" x14ac:dyDescent="0.75">
      <c r="A19" s="22" t="s">
        <v>17</v>
      </c>
      <c r="B19" s="22">
        <v>26</v>
      </c>
      <c r="C19" s="22">
        <v>38</v>
      </c>
      <c r="D19" s="22">
        <v>6686</v>
      </c>
      <c r="E19" s="22">
        <v>7339</v>
      </c>
      <c r="F19" s="22">
        <v>149.878376</v>
      </c>
      <c r="G19" s="22">
        <v>-24.161449000000001</v>
      </c>
      <c r="H19" s="22">
        <v>149.88440299999999</v>
      </c>
      <c r="I19" s="22">
        <v>-24.163612000000001</v>
      </c>
      <c r="J19" s="22" t="s">
        <v>50</v>
      </c>
      <c r="K19" s="22" t="s">
        <v>51</v>
      </c>
      <c r="L19" s="22">
        <v>653</v>
      </c>
      <c r="M19" s="22"/>
      <c r="N19" s="22"/>
      <c r="O19" s="22">
        <v>653</v>
      </c>
    </row>
    <row r="20" spans="1:15" x14ac:dyDescent="0.75">
      <c r="A20" s="22" t="s">
        <v>17</v>
      </c>
      <c r="B20" s="22">
        <v>26</v>
      </c>
      <c r="C20" s="22">
        <v>39</v>
      </c>
      <c r="D20" s="22">
        <v>7339</v>
      </c>
      <c r="E20" s="22">
        <v>8005</v>
      </c>
      <c r="F20" s="22">
        <v>149.88440299999999</v>
      </c>
      <c r="G20" s="22">
        <v>-24.163612000000001</v>
      </c>
      <c r="H20" s="22">
        <v>149.89038600000001</v>
      </c>
      <c r="I20" s="22">
        <v>-24.166198000000001</v>
      </c>
      <c r="J20" s="22" t="s">
        <v>50</v>
      </c>
      <c r="K20" s="22" t="s">
        <v>51</v>
      </c>
      <c r="L20" s="22">
        <v>666</v>
      </c>
      <c r="M20" s="22"/>
      <c r="N20" s="22"/>
      <c r="O20" s="22">
        <v>666</v>
      </c>
    </row>
    <row r="21" spans="1:15" x14ac:dyDescent="0.75">
      <c r="A21" s="22" t="s">
        <v>17</v>
      </c>
      <c r="B21" s="22">
        <v>26</v>
      </c>
      <c r="C21" s="22">
        <v>40</v>
      </c>
      <c r="D21" s="22">
        <v>8005</v>
      </c>
      <c r="E21" s="22">
        <v>8666</v>
      </c>
      <c r="F21" s="22">
        <v>149.89038600000001</v>
      </c>
      <c r="G21" s="22">
        <v>-24.166198000000001</v>
      </c>
      <c r="H21" s="22">
        <v>149.89692299999999</v>
      </c>
      <c r="I21" s="22">
        <v>-24.166798</v>
      </c>
      <c r="J21" s="22" t="s">
        <v>50</v>
      </c>
      <c r="K21" s="22" t="s">
        <v>51</v>
      </c>
      <c r="L21" s="22">
        <v>661</v>
      </c>
      <c r="M21" s="22"/>
      <c r="N21" s="22"/>
      <c r="O21" s="22">
        <v>661</v>
      </c>
    </row>
    <row r="22" spans="1:15" x14ac:dyDescent="0.75">
      <c r="A22" s="22" t="s">
        <v>17</v>
      </c>
      <c r="B22" s="22">
        <v>26</v>
      </c>
      <c r="C22" s="22">
        <v>41</v>
      </c>
      <c r="D22" s="22">
        <v>8666</v>
      </c>
      <c r="E22" s="22">
        <v>9257</v>
      </c>
      <c r="F22" s="22">
        <v>149.89692299999999</v>
      </c>
      <c r="G22" s="22">
        <v>-24.166798</v>
      </c>
      <c r="H22" s="22">
        <v>149.902772</v>
      </c>
      <c r="I22" s="22">
        <v>-24.167293999999998</v>
      </c>
      <c r="J22" s="22" t="s">
        <v>50</v>
      </c>
      <c r="K22" s="22" t="s">
        <v>51</v>
      </c>
      <c r="L22" s="22">
        <v>591</v>
      </c>
      <c r="M22" s="22"/>
      <c r="N22" s="22"/>
      <c r="O22" s="22">
        <v>591</v>
      </c>
    </row>
    <row r="23" spans="1:15" x14ac:dyDescent="0.75">
      <c r="A23" s="22" t="s">
        <v>17</v>
      </c>
      <c r="B23" s="22">
        <v>26</v>
      </c>
      <c r="C23" s="22">
        <v>42</v>
      </c>
      <c r="D23" s="22">
        <v>9257</v>
      </c>
      <c r="E23" s="22">
        <v>9879</v>
      </c>
      <c r="F23" s="22">
        <v>149.902772</v>
      </c>
      <c r="G23" s="22">
        <v>-24.167293999999998</v>
      </c>
      <c r="H23" s="22">
        <v>149.90893600000001</v>
      </c>
      <c r="I23" s="22">
        <v>-24.16771</v>
      </c>
      <c r="J23" s="22" t="s">
        <v>50</v>
      </c>
      <c r="K23" s="22" t="s">
        <v>51</v>
      </c>
      <c r="L23" s="22">
        <v>622</v>
      </c>
      <c r="M23" s="22"/>
      <c r="N23" s="22"/>
      <c r="O23" s="22">
        <v>622</v>
      </c>
    </row>
    <row r="24" spans="1:15" x14ac:dyDescent="0.75">
      <c r="A24" s="22" t="s">
        <v>17</v>
      </c>
      <c r="B24" s="22">
        <v>26</v>
      </c>
      <c r="C24" s="22">
        <v>43</v>
      </c>
      <c r="D24" s="22">
        <v>9879</v>
      </c>
      <c r="E24" s="22">
        <v>10385</v>
      </c>
      <c r="F24" s="22">
        <v>149.90893600000001</v>
      </c>
      <c r="G24" s="22">
        <v>-24.16771</v>
      </c>
      <c r="H24" s="22">
        <v>149.913929</v>
      </c>
      <c r="I24" s="22">
        <v>-24.167631</v>
      </c>
      <c r="J24" s="22" t="s">
        <v>50</v>
      </c>
      <c r="K24" s="22" t="s">
        <v>51</v>
      </c>
      <c r="L24" s="22">
        <v>506</v>
      </c>
      <c r="M24" s="22"/>
      <c r="N24" s="22"/>
      <c r="O24" s="22">
        <v>506</v>
      </c>
    </row>
  </sheetData>
  <pageMargins left="0.39370078740157499" right="0.39370078740157499" top="0.39370078740157499" bottom="0.39370078740157499" header="0.39370078740157499" footer="0.39370078740157499"/>
  <pageSetup paperSize="8" orientation="landscape" horizontalDpi="300" verticalDpi="300"/>
  <headerFooter alignWithMargins="0">
    <oddHeader>&amp;C&amp;"Calibri"&amp;14&amp;K000000 OFFICIAL&amp;1#_x000D_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67459-E08C-4A25-AFAD-69D68C041744}">
  <sheetPr codeName="Sheet11">
    <tabColor theme="2"/>
  </sheetPr>
  <dimension ref="A1:P35"/>
  <sheetViews>
    <sheetView workbookViewId="0">
      <selection activeCell="D11" sqref="D11"/>
    </sheetView>
  </sheetViews>
  <sheetFormatPr defaultRowHeight="14" x14ac:dyDescent="0.6"/>
  <cols>
    <col min="1" max="1" width="21.07421875" customWidth="1"/>
    <col min="2" max="2" width="89.4609375" customWidth="1"/>
    <col min="3" max="4" width="12.23046875" customWidth="1"/>
    <col min="5" max="5" width="10.69140625" customWidth="1"/>
    <col min="6" max="7" width="18.69140625" customWidth="1"/>
  </cols>
  <sheetData>
    <row r="1" spans="1:7" ht="24.25" x14ac:dyDescent="0.6">
      <c r="A1" s="1" t="s">
        <v>59</v>
      </c>
      <c r="B1" s="2"/>
      <c r="C1" s="2"/>
      <c r="D1" s="2"/>
      <c r="E1" s="2"/>
      <c r="F1" s="2"/>
      <c r="G1" s="2"/>
    </row>
    <row r="2" spans="1:7" ht="10" customHeight="1" x14ac:dyDescent="0.6">
      <c r="A2" s="1"/>
      <c r="B2" s="2"/>
      <c r="C2" s="2"/>
      <c r="D2" s="2"/>
      <c r="E2" s="2"/>
      <c r="F2" s="2"/>
      <c r="G2" s="2"/>
    </row>
    <row r="3" spans="1:7" x14ac:dyDescent="0.6">
      <c r="A3" s="23" t="s">
        <v>1</v>
      </c>
      <c r="B3" s="24" t="s">
        <v>2</v>
      </c>
      <c r="C3" s="2"/>
      <c r="D3" s="2"/>
      <c r="E3" s="2"/>
      <c r="F3" s="2"/>
      <c r="G3" s="2"/>
    </row>
    <row r="4" spans="1:7" x14ac:dyDescent="0.6">
      <c r="A4" s="23" t="s">
        <v>3</v>
      </c>
      <c r="B4" s="24" t="s">
        <v>4</v>
      </c>
      <c r="C4" s="2"/>
      <c r="D4" s="2"/>
      <c r="E4" s="2"/>
      <c r="F4" s="2"/>
      <c r="G4" s="2"/>
    </row>
    <row r="5" spans="1:7" x14ac:dyDescent="0.6">
      <c r="A5" s="23" t="s">
        <v>5</v>
      </c>
      <c r="B5" s="24" t="s">
        <v>6</v>
      </c>
      <c r="C5" s="2"/>
      <c r="D5" s="2"/>
      <c r="E5" s="2"/>
      <c r="F5" s="2"/>
      <c r="G5" s="2"/>
    </row>
    <row r="6" spans="1:7" x14ac:dyDescent="0.6">
      <c r="A6" s="23" t="s">
        <v>7</v>
      </c>
      <c r="B6" s="24" t="s">
        <v>8</v>
      </c>
      <c r="C6" s="2"/>
      <c r="D6" s="2"/>
      <c r="E6" s="2"/>
      <c r="F6" s="2"/>
      <c r="G6" s="2"/>
    </row>
    <row r="7" spans="1:7" x14ac:dyDescent="0.6">
      <c r="A7" s="23" t="s">
        <v>60</v>
      </c>
      <c r="B7" s="25">
        <v>26</v>
      </c>
      <c r="C7" s="2"/>
      <c r="D7" s="2"/>
      <c r="E7" s="2"/>
      <c r="F7" s="2"/>
      <c r="G7" s="2"/>
    </row>
    <row r="8" spans="1:7" x14ac:dyDescent="0.6">
      <c r="A8" s="23" t="s">
        <v>61</v>
      </c>
      <c r="B8" s="25" t="s">
        <v>17</v>
      </c>
      <c r="C8" s="2"/>
      <c r="D8" s="2"/>
      <c r="E8" s="2"/>
      <c r="F8" s="2"/>
      <c r="G8" s="2"/>
    </row>
    <row r="9" spans="1:7" x14ac:dyDescent="0.6">
      <c r="A9" s="23" t="s">
        <v>62</v>
      </c>
      <c r="B9" s="24" t="s">
        <v>89</v>
      </c>
      <c r="C9" s="2"/>
      <c r="D9" s="2"/>
      <c r="E9" s="2"/>
      <c r="F9" s="2"/>
      <c r="G9" s="2"/>
    </row>
    <row r="10" spans="1:7" ht="10" customHeight="1" x14ac:dyDescent="0.6">
      <c r="A10" s="2"/>
      <c r="B10" s="2"/>
      <c r="C10" s="2"/>
      <c r="D10" s="2"/>
      <c r="E10" s="2"/>
      <c r="F10" s="2"/>
      <c r="G10" s="2"/>
    </row>
    <row r="11" spans="1:7" x14ac:dyDescent="0.6">
      <c r="A11" s="26" t="s">
        <v>64</v>
      </c>
      <c r="B11" s="26" t="s">
        <v>65</v>
      </c>
      <c r="C11" s="27" t="s">
        <v>66</v>
      </c>
      <c r="D11" s="27" t="s">
        <v>106</v>
      </c>
      <c r="E11" s="27" t="s">
        <v>49</v>
      </c>
      <c r="F11" s="27" t="s">
        <v>67</v>
      </c>
      <c r="G11" s="27" t="s">
        <v>68</v>
      </c>
    </row>
    <row r="12" spans="1:7" x14ac:dyDescent="0.6">
      <c r="A12" s="28" t="s">
        <v>90</v>
      </c>
      <c r="B12" s="29" t="s">
        <v>70</v>
      </c>
      <c r="C12" s="30"/>
      <c r="D12" s="30"/>
      <c r="E12" s="30"/>
      <c r="F12" s="30"/>
      <c r="G12" s="31" t="s">
        <v>71</v>
      </c>
    </row>
    <row r="13" spans="1:7" x14ac:dyDescent="0.6">
      <c r="A13" s="32" t="str">
        <f>$A$12&amp;"."&amp;ROW()-ROW($A$12)</f>
        <v>B1.1</v>
      </c>
      <c r="B13" s="33" t="s">
        <v>72</v>
      </c>
      <c r="C13" s="33"/>
      <c r="D13" s="33" t="s">
        <v>73</v>
      </c>
      <c r="E13" s="33">
        <v>1</v>
      </c>
      <c r="F13" s="34"/>
      <c r="G13" s="34">
        <f t="shared" ref="G13:G14" si="0">E13*F13</f>
        <v>0</v>
      </c>
    </row>
    <row r="14" spans="1:7" x14ac:dyDescent="0.6">
      <c r="A14" s="32" t="str">
        <f>$A$12&amp;"."&amp;ROW()-ROW($A$12)</f>
        <v>B1.2</v>
      </c>
      <c r="B14" s="33" t="s">
        <v>74</v>
      </c>
      <c r="C14" s="33"/>
      <c r="D14" s="33" t="s">
        <v>73</v>
      </c>
      <c r="E14" s="33">
        <v>1</v>
      </c>
      <c r="F14" s="34"/>
      <c r="G14" s="34">
        <f t="shared" si="0"/>
        <v>0</v>
      </c>
    </row>
    <row r="15" spans="1:7" x14ac:dyDescent="0.6">
      <c r="A15" s="32"/>
      <c r="B15" s="33"/>
      <c r="C15" s="33"/>
      <c r="D15" s="33"/>
      <c r="E15" s="33"/>
      <c r="F15" s="34"/>
      <c r="G15" s="34" t="s">
        <v>71</v>
      </c>
    </row>
    <row r="16" spans="1:7" x14ac:dyDescent="0.6">
      <c r="A16" s="35" t="str">
        <f>LEFT(A12,LEN(A12)-1)&amp;"2"</f>
        <v>B2</v>
      </c>
      <c r="B16" s="36" t="s">
        <v>75</v>
      </c>
      <c r="C16" s="37"/>
      <c r="D16" s="37"/>
      <c r="E16" s="37"/>
      <c r="F16" s="38"/>
      <c r="G16" s="38" t="s">
        <v>71</v>
      </c>
    </row>
    <row r="17" spans="1:16" x14ac:dyDescent="0.6">
      <c r="A17" s="32" t="str">
        <f>$A$16&amp;"."&amp;ROW()-ROW($A$16)</f>
        <v>B2.1</v>
      </c>
      <c r="B17" s="33" t="s">
        <v>76</v>
      </c>
      <c r="C17" s="33"/>
      <c r="D17" s="33" t="s">
        <v>73</v>
      </c>
      <c r="E17" s="33">
        <v>1</v>
      </c>
      <c r="F17" s="34"/>
      <c r="G17" s="34">
        <f t="shared" ref="G17:G18" si="1">E17*F17</f>
        <v>0</v>
      </c>
    </row>
    <row r="18" spans="1:16" x14ac:dyDescent="0.6">
      <c r="A18" s="32" t="str">
        <f>$A$16&amp;"."&amp;ROW()-ROW($A$16)</f>
        <v>B2.2</v>
      </c>
      <c r="B18" s="33" t="s">
        <v>77</v>
      </c>
      <c r="C18" s="33"/>
      <c r="D18" s="33" t="s">
        <v>73</v>
      </c>
      <c r="E18" s="33">
        <v>1</v>
      </c>
      <c r="F18" s="34"/>
      <c r="G18" s="34">
        <f t="shared" si="1"/>
        <v>0</v>
      </c>
    </row>
    <row r="19" spans="1:16" x14ac:dyDescent="0.6">
      <c r="A19" s="32"/>
      <c r="B19" s="33"/>
      <c r="C19" s="33"/>
      <c r="D19" s="33"/>
      <c r="E19" s="33"/>
      <c r="F19" s="34"/>
      <c r="G19" s="34" t="s">
        <v>71</v>
      </c>
    </row>
    <row r="20" spans="1:16" x14ac:dyDescent="0.6">
      <c r="A20" s="35" t="str">
        <f>LEFT(A12,LEN(A12)-1)&amp;"3"</f>
        <v>B3</v>
      </c>
      <c r="B20" s="36" t="s">
        <v>78</v>
      </c>
      <c r="C20" s="37"/>
      <c r="D20" s="37"/>
      <c r="E20" s="37"/>
      <c r="F20" s="38"/>
      <c r="G20" s="38" t="s">
        <v>71</v>
      </c>
    </row>
    <row r="21" spans="1:16" x14ac:dyDescent="0.6">
      <c r="A21" s="32" t="str">
        <f>$A$20&amp;"."&amp;ROW()-ROW($A$20)</f>
        <v>B3.1</v>
      </c>
      <c r="B21" s="33" t="s">
        <v>79</v>
      </c>
      <c r="C21" s="33"/>
      <c r="D21" s="33" t="s">
        <v>73</v>
      </c>
      <c r="E21" s="33">
        <v>1</v>
      </c>
      <c r="F21" s="34"/>
      <c r="G21" s="34">
        <f>E21*F21</f>
        <v>0</v>
      </c>
    </row>
    <row r="22" spans="1:16" x14ac:dyDescent="0.6">
      <c r="A22" s="32"/>
      <c r="B22" s="33"/>
      <c r="C22" s="33"/>
      <c r="D22" s="33"/>
      <c r="E22" s="33"/>
      <c r="F22" s="34"/>
      <c r="G22" s="34" t="s">
        <v>71</v>
      </c>
    </row>
    <row r="23" spans="1:16" x14ac:dyDescent="0.6">
      <c r="A23" s="35" t="str">
        <f>LEFT(A12,LEN(A12)-1)&amp;"4"</f>
        <v>B4</v>
      </c>
      <c r="B23" s="36" t="s">
        <v>80</v>
      </c>
      <c r="C23" s="37"/>
      <c r="D23" s="37"/>
      <c r="E23" s="37"/>
      <c r="F23" s="38"/>
      <c r="G23" s="38" t="s">
        <v>71</v>
      </c>
      <c r="P23" s="39"/>
    </row>
    <row r="24" spans="1:16" x14ac:dyDescent="0.6">
      <c r="A24" s="32" t="str">
        <f>$A$23&amp;"."&amp;ROW()-ROW($A$23)</f>
        <v>B4.1</v>
      </c>
      <c r="B24" s="33" t="s">
        <v>81</v>
      </c>
      <c r="C24" s="33"/>
      <c r="D24" s="33" t="s">
        <v>73</v>
      </c>
      <c r="E24" s="33">
        <v>1</v>
      </c>
      <c r="F24" s="34"/>
      <c r="G24" s="34">
        <f t="shared" ref="G24:G28" si="2">E24*F24</f>
        <v>0</v>
      </c>
    </row>
    <row r="25" spans="1:16" x14ac:dyDescent="0.6">
      <c r="A25" s="32" t="str">
        <f t="shared" ref="A25:A28" si="3">$A$23&amp;"."&amp;ROW()-ROW($A$23)</f>
        <v>B4.2</v>
      </c>
      <c r="B25" s="33" t="s">
        <v>82</v>
      </c>
      <c r="C25" s="33"/>
      <c r="D25" s="33" t="s">
        <v>73</v>
      </c>
      <c r="E25" s="33">
        <v>1</v>
      </c>
      <c r="F25" s="34"/>
      <c r="G25" s="34">
        <f t="shared" si="2"/>
        <v>0</v>
      </c>
    </row>
    <row r="26" spans="1:16" x14ac:dyDescent="0.6">
      <c r="A26" s="32" t="str">
        <f t="shared" si="3"/>
        <v>B4.3</v>
      </c>
      <c r="B26" s="33" t="s">
        <v>83</v>
      </c>
      <c r="C26" s="33"/>
      <c r="D26" s="33" t="s">
        <v>73</v>
      </c>
      <c r="E26" s="33">
        <v>1</v>
      </c>
      <c r="F26" s="34"/>
      <c r="G26" s="34">
        <f t="shared" si="2"/>
        <v>0</v>
      </c>
    </row>
    <row r="27" spans="1:16" x14ac:dyDescent="0.6">
      <c r="A27" s="32" t="str">
        <f t="shared" si="3"/>
        <v>B4.4</v>
      </c>
      <c r="B27" s="33" t="s">
        <v>84</v>
      </c>
      <c r="C27" s="33"/>
      <c r="D27" s="33" t="s">
        <v>73</v>
      </c>
      <c r="E27" s="33">
        <v>1</v>
      </c>
      <c r="F27" s="34"/>
      <c r="G27" s="34">
        <f t="shared" si="2"/>
        <v>0</v>
      </c>
    </row>
    <row r="28" spans="1:16" x14ac:dyDescent="0.6">
      <c r="A28" s="32" t="str">
        <f t="shared" si="3"/>
        <v>B4.5</v>
      </c>
      <c r="B28" s="33" t="s">
        <v>85</v>
      </c>
      <c r="C28" s="33"/>
      <c r="D28" s="33" t="s">
        <v>86</v>
      </c>
      <c r="E28" s="33">
        <v>0</v>
      </c>
      <c r="F28" s="34"/>
      <c r="G28" s="34">
        <f t="shared" si="2"/>
        <v>0</v>
      </c>
    </row>
    <row r="29" spans="1:16" x14ac:dyDescent="0.6">
      <c r="A29" s="32"/>
      <c r="B29" s="33"/>
      <c r="C29" s="33"/>
      <c r="D29" s="33"/>
      <c r="E29" s="33"/>
      <c r="F29" s="34"/>
      <c r="G29" s="34"/>
    </row>
    <row r="30" spans="1:16" x14ac:dyDescent="0.6">
      <c r="A30" s="35" t="str">
        <f>LEFT(A12,LEN(A12)-1)&amp;"5"</f>
        <v>B5</v>
      </c>
      <c r="B30" s="36" t="s">
        <v>87</v>
      </c>
      <c r="C30" s="37"/>
      <c r="D30" s="37"/>
      <c r="E30" s="37"/>
      <c r="F30" s="38"/>
      <c r="G30" s="38"/>
    </row>
    <row r="31" spans="1:16" x14ac:dyDescent="0.6">
      <c r="A31" s="32" t="str">
        <f>$A$30&amp;"."&amp;ROW()-ROW($A$30)</f>
        <v>B5.1</v>
      </c>
      <c r="B31" s="33" t="s">
        <v>54</v>
      </c>
      <c r="C31" s="33" t="s">
        <v>51</v>
      </c>
      <c r="D31" s="33" t="s">
        <v>73</v>
      </c>
      <c r="E31" s="56">
        <v>124</v>
      </c>
      <c r="F31" s="34"/>
      <c r="G31" s="34">
        <f t="shared" ref="G31:G33" si="4">E31*F31</f>
        <v>0</v>
      </c>
    </row>
    <row r="32" spans="1:16" x14ac:dyDescent="0.6">
      <c r="A32" s="32" t="str">
        <f t="shared" ref="A32:A33" si="5">$A$30&amp;"."&amp;ROW()-ROW($A$30)</f>
        <v>B5.2</v>
      </c>
      <c r="B32" s="33" t="s">
        <v>52</v>
      </c>
      <c r="C32" s="33" t="s">
        <v>53</v>
      </c>
      <c r="D32" s="33" t="s">
        <v>73</v>
      </c>
      <c r="E32" s="56">
        <v>96</v>
      </c>
      <c r="F32" s="34"/>
      <c r="G32" s="34">
        <f t="shared" si="4"/>
        <v>0</v>
      </c>
    </row>
    <row r="33" spans="1:7" x14ac:dyDescent="0.6">
      <c r="A33" s="32" t="str">
        <f t="shared" si="5"/>
        <v>B5.3</v>
      </c>
      <c r="B33" s="33" t="s">
        <v>50</v>
      </c>
      <c r="C33" s="33" t="s">
        <v>51</v>
      </c>
      <c r="D33" s="33" t="s">
        <v>73</v>
      </c>
      <c r="E33" s="56">
        <v>8475</v>
      </c>
      <c r="F33" s="34"/>
      <c r="G33" s="34">
        <f t="shared" si="4"/>
        <v>0</v>
      </c>
    </row>
    <row r="34" spans="1:7" x14ac:dyDescent="0.6">
      <c r="A34" s="40"/>
      <c r="B34" s="41"/>
      <c r="C34" s="41"/>
      <c r="D34" s="41"/>
      <c r="E34" s="41"/>
      <c r="F34" s="42"/>
      <c r="G34" s="42"/>
    </row>
    <row r="35" spans="1:7" x14ac:dyDescent="0.6">
      <c r="A35" s="43"/>
      <c r="B35" s="44"/>
      <c r="C35" s="44"/>
      <c r="D35" s="44"/>
      <c r="E35" s="44"/>
      <c r="F35" s="45" t="s">
        <v>88</v>
      </c>
      <c r="G35" s="46">
        <f>SUM(G13:G33)</f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0697A-A400-42B8-90F7-7335F46CD46B}">
  <sheetPr codeName="Sheet25">
    <tabColor theme="2"/>
  </sheetPr>
  <dimension ref="A1:U18"/>
  <sheetViews>
    <sheetView workbookViewId="0">
      <selection activeCell="H25" sqref="H25"/>
    </sheetView>
  </sheetViews>
  <sheetFormatPr defaultColWidth="9.23046875" defaultRowHeight="14.75" x14ac:dyDescent="0.75"/>
  <cols>
    <col min="1" max="1" width="21.69140625" style="17" customWidth="1"/>
    <col min="2" max="9" width="9.07421875" style="17" customWidth="1"/>
    <col min="10" max="10" width="47.23046875" style="17" customWidth="1"/>
    <col min="11" max="11" width="5.69140625" style="17" customWidth="1"/>
    <col min="12" max="15" width="6.8046875" style="17" customWidth="1"/>
    <col min="16" max="16" width="10.4609375" style="17" customWidth="1"/>
    <col min="17" max="16384" width="9.23046875" style="17"/>
  </cols>
  <sheetData>
    <row r="1" spans="1:21" customFormat="1" ht="24.25" x14ac:dyDescent="0.6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customFormat="1" ht="10" customHeight="1" x14ac:dyDescent="0.6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1" x14ac:dyDescent="0.75">
      <c r="A3" s="15" t="s">
        <v>1</v>
      </c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21" x14ac:dyDescent="0.75">
      <c r="A4" s="15" t="s">
        <v>3</v>
      </c>
      <c r="B4" s="16" t="s">
        <v>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21" x14ac:dyDescent="0.75">
      <c r="A5" s="15" t="s">
        <v>5</v>
      </c>
      <c r="B5" s="16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21" x14ac:dyDescent="0.75">
      <c r="A6" s="15" t="s">
        <v>7</v>
      </c>
      <c r="B6" s="16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/>
      <c r="S6"/>
      <c r="T6"/>
      <c r="U6"/>
    </row>
    <row r="7" spans="1:21" ht="10" customHeight="1" x14ac:dyDescent="0.7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R7"/>
      <c r="S7"/>
      <c r="T7"/>
      <c r="U7"/>
    </row>
    <row r="8" spans="1:21" ht="20" x14ac:dyDescent="0.75">
      <c r="A8" s="20" t="s">
        <v>35</v>
      </c>
      <c r="B8" s="20" t="s">
        <v>36</v>
      </c>
      <c r="C8" s="20" t="s">
        <v>37</v>
      </c>
      <c r="D8" s="20" t="s">
        <v>38</v>
      </c>
      <c r="E8" s="20" t="s">
        <v>39</v>
      </c>
      <c r="F8" s="20" t="s">
        <v>40</v>
      </c>
      <c r="G8" s="20" t="s">
        <v>41</v>
      </c>
      <c r="H8" s="20" t="s">
        <v>42</v>
      </c>
      <c r="I8" s="20" t="s">
        <v>43</v>
      </c>
      <c r="J8" s="20" t="s">
        <v>44</v>
      </c>
      <c r="K8" s="20" t="s">
        <v>45</v>
      </c>
      <c r="L8" s="20" t="s">
        <v>46</v>
      </c>
      <c r="M8" s="20" t="s">
        <v>47</v>
      </c>
      <c r="N8" s="20" t="s">
        <v>48</v>
      </c>
      <c r="O8" s="20" t="s">
        <v>49</v>
      </c>
      <c r="R8"/>
      <c r="S8"/>
      <c r="T8"/>
      <c r="U8"/>
    </row>
    <row r="9" spans="1:21" x14ac:dyDescent="0.75">
      <c r="A9" s="22" t="s">
        <v>19</v>
      </c>
      <c r="B9" s="22">
        <v>105</v>
      </c>
      <c r="C9" s="22">
        <v>103</v>
      </c>
      <c r="D9" s="22">
        <v>2795</v>
      </c>
      <c r="E9" s="22">
        <v>3387</v>
      </c>
      <c r="F9" s="22">
        <v>149.77392699999999</v>
      </c>
      <c r="G9" s="22">
        <v>-24.183797999999999</v>
      </c>
      <c r="H9" s="22">
        <v>149.76814999999999</v>
      </c>
      <c r="I9" s="22">
        <v>-24.183055</v>
      </c>
      <c r="J9" s="22" t="s">
        <v>50</v>
      </c>
      <c r="K9" s="22" t="s">
        <v>51</v>
      </c>
      <c r="L9" s="22">
        <v>592</v>
      </c>
      <c r="M9" s="22"/>
      <c r="N9" s="22"/>
      <c r="O9" s="22">
        <v>592</v>
      </c>
    </row>
    <row r="10" spans="1:21" x14ac:dyDescent="0.75">
      <c r="A10" s="22" t="s">
        <v>19</v>
      </c>
      <c r="B10" s="22">
        <v>105</v>
      </c>
      <c r="C10" s="22">
        <v>104</v>
      </c>
      <c r="D10" s="22">
        <v>3387</v>
      </c>
      <c r="E10" s="22">
        <v>4028</v>
      </c>
      <c r="F10" s="22">
        <v>149.76814999999999</v>
      </c>
      <c r="G10" s="22">
        <v>-24.183055</v>
      </c>
      <c r="H10" s="22">
        <v>149.76197400000001</v>
      </c>
      <c r="I10" s="22">
        <v>-24.182870000000001</v>
      </c>
      <c r="J10" s="22" t="s">
        <v>50</v>
      </c>
      <c r="K10" s="22" t="s">
        <v>51</v>
      </c>
      <c r="L10" s="22">
        <v>641</v>
      </c>
      <c r="M10" s="22"/>
      <c r="N10" s="22"/>
      <c r="O10" s="22">
        <v>641</v>
      </c>
    </row>
    <row r="11" spans="1:21" x14ac:dyDescent="0.75">
      <c r="A11" s="22" t="s">
        <v>19</v>
      </c>
      <c r="B11" s="22">
        <v>105</v>
      </c>
      <c r="C11" s="22">
        <v>105</v>
      </c>
      <c r="D11" s="22">
        <v>4028</v>
      </c>
      <c r="E11" s="22">
        <v>4455</v>
      </c>
      <c r="F11" s="22">
        <v>149.76197400000001</v>
      </c>
      <c r="G11" s="22">
        <v>-24.182870000000001</v>
      </c>
      <c r="H11" s="22">
        <v>149.75783899999999</v>
      </c>
      <c r="I11" s="22">
        <v>-24.183586999999999</v>
      </c>
      <c r="J11" s="22" t="s">
        <v>50</v>
      </c>
      <c r="K11" s="22" t="s">
        <v>51</v>
      </c>
      <c r="L11" s="22">
        <v>427</v>
      </c>
      <c r="M11" s="22"/>
      <c r="N11" s="22"/>
      <c r="O11" s="22">
        <v>427</v>
      </c>
    </row>
    <row r="12" spans="1:21" x14ac:dyDescent="0.75">
      <c r="A12" s="22" t="s">
        <v>19</v>
      </c>
      <c r="B12" s="22">
        <v>105</v>
      </c>
      <c r="C12" s="22">
        <v>106</v>
      </c>
      <c r="D12" s="22">
        <v>4455</v>
      </c>
      <c r="E12" s="22">
        <v>4774</v>
      </c>
      <c r="F12" s="22">
        <v>149.75783899999999</v>
      </c>
      <c r="G12" s="22">
        <v>-24.183586999999999</v>
      </c>
      <c r="H12" s="22">
        <v>149.754727</v>
      </c>
      <c r="I12" s="22">
        <v>-24.183899</v>
      </c>
      <c r="J12" s="22" t="s">
        <v>50</v>
      </c>
      <c r="K12" s="22" t="s">
        <v>51</v>
      </c>
      <c r="L12" s="22">
        <v>319</v>
      </c>
      <c r="M12" s="22"/>
      <c r="N12" s="22"/>
      <c r="O12" s="22">
        <v>319</v>
      </c>
    </row>
    <row r="13" spans="1:21" x14ac:dyDescent="0.75">
      <c r="A13" s="22" t="s">
        <v>19</v>
      </c>
      <c r="B13" s="22">
        <v>105</v>
      </c>
      <c r="C13" s="22">
        <v>107</v>
      </c>
      <c r="D13" s="22">
        <v>4774</v>
      </c>
      <c r="E13" s="22">
        <v>5350</v>
      </c>
      <c r="F13" s="22">
        <v>149.754727</v>
      </c>
      <c r="G13" s="22">
        <v>-24.183899</v>
      </c>
      <c r="H13" s="22">
        <v>149.74994100000001</v>
      </c>
      <c r="I13" s="22">
        <v>-24.183036000000001</v>
      </c>
      <c r="J13" s="22" t="s">
        <v>50</v>
      </c>
      <c r="K13" s="22" t="s">
        <v>51</v>
      </c>
      <c r="L13" s="22">
        <v>576</v>
      </c>
      <c r="M13" s="22"/>
      <c r="N13" s="22"/>
      <c r="O13" s="22">
        <v>576</v>
      </c>
    </row>
    <row r="14" spans="1:21" x14ac:dyDescent="0.75">
      <c r="A14" s="22" t="s">
        <v>19</v>
      </c>
      <c r="B14" s="22">
        <v>105</v>
      </c>
      <c r="C14" s="22">
        <v>108</v>
      </c>
      <c r="D14" s="22">
        <v>5350</v>
      </c>
      <c r="E14" s="22">
        <v>5887</v>
      </c>
      <c r="F14" s="22">
        <v>149.74994100000001</v>
      </c>
      <c r="G14" s="22">
        <v>-24.183036000000001</v>
      </c>
      <c r="H14" s="22">
        <v>149.75057799999999</v>
      </c>
      <c r="I14" s="22">
        <v>-24.178215999999999</v>
      </c>
      <c r="J14" s="22" t="s">
        <v>50</v>
      </c>
      <c r="K14" s="22" t="s">
        <v>51</v>
      </c>
      <c r="L14" s="22">
        <v>537</v>
      </c>
      <c r="M14" s="22"/>
      <c r="N14" s="22"/>
      <c r="O14" s="22">
        <v>537</v>
      </c>
    </row>
    <row r="15" spans="1:21" x14ac:dyDescent="0.75">
      <c r="A15" s="22" t="s">
        <v>19</v>
      </c>
      <c r="B15" s="22">
        <v>105</v>
      </c>
      <c r="C15" s="22">
        <v>109</v>
      </c>
      <c r="D15" s="22">
        <v>5907</v>
      </c>
      <c r="E15" s="22">
        <v>6553</v>
      </c>
      <c r="F15" s="22">
        <v>149.750609</v>
      </c>
      <c r="G15" s="22">
        <v>-24.178038000000001</v>
      </c>
      <c r="H15" s="22">
        <v>149.75138100000001</v>
      </c>
      <c r="I15" s="22">
        <v>-24.172239999999999</v>
      </c>
      <c r="J15" s="22" t="s">
        <v>50</v>
      </c>
      <c r="K15" s="22" t="s">
        <v>51</v>
      </c>
      <c r="L15" s="22">
        <v>646</v>
      </c>
      <c r="M15" s="22"/>
      <c r="N15" s="22"/>
      <c r="O15" s="22">
        <v>646</v>
      </c>
    </row>
    <row r="16" spans="1:21" x14ac:dyDescent="0.75">
      <c r="A16" s="22" t="s">
        <v>19</v>
      </c>
      <c r="B16" s="22">
        <v>105</v>
      </c>
      <c r="C16" s="22">
        <v>110</v>
      </c>
      <c r="D16" s="22">
        <v>6553</v>
      </c>
      <c r="E16" s="22">
        <v>7202</v>
      </c>
      <c r="F16" s="22">
        <v>149.75138100000001</v>
      </c>
      <c r="G16" s="22">
        <v>-24.172239999999999</v>
      </c>
      <c r="H16" s="22">
        <v>149.75215</v>
      </c>
      <c r="I16" s="22">
        <v>-24.166415000000001</v>
      </c>
      <c r="J16" s="22" t="s">
        <v>50</v>
      </c>
      <c r="K16" s="22" t="s">
        <v>51</v>
      </c>
      <c r="L16" s="22">
        <v>649</v>
      </c>
      <c r="M16" s="22"/>
      <c r="N16" s="22"/>
      <c r="O16" s="22">
        <v>649</v>
      </c>
    </row>
    <row r="17" spans="1:15" x14ac:dyDescent="0.75">
      <c r="A17" s="22" t="s">
        <v>19</v>
      </c>
      <c r="B17" s="22">
        <v>105</v>
      </c>
      <c r="C17" s="22">
        <v>111</v>
      </c>
      <c r="D17" s="22">
        <v>7202</v>
      </c>
      <c r="E17" s="22">
        <v>7732</v>
      </c>
      <c r="F17" s="22">
        <v>149.75215</v>
      </c>
      <c r="G17" s="22">
        <v>-24.166415000000001</v>
      </c>
      <c r="H17" s="22">
        <v>149.752836</v>
      </c>
      <c r="I17" s="22">
        <v>-24.161664999999999</v>
      </c>
      <c r="J17" s="22" t="s">
        <v>50</v>
      </c>
      <c r="K17" s="22" t="s">
        <v>51</v>
      </c>
      <c r="L17" s="22">
        <v>530</v>
      </c>
      <c r="M17" s="22"/>
      <c r="N17" s="22"/>
      <c r="O17" s="22">
        <v>530</v>
      </c>
    </row>
    <row r="18" spans="1:15" x14ac:dyDescent="0.75">
      <c r="A18" s="22" t="s">
        <v>19</v>
      </c>
      <c r="B18" s="22">
        <v>105</v>
      </c>
      <c r="C18" s="22">
        <v>112</v>
      </c>
      <c r="D18" s="22">
        <v>7752</v>
      </c>
      <c r="E18" s="22">
        <v>8274</v>
      </c>
      <c r="F18" s="22">
        <v>149.75287</v>
      </c>
      <c r="G18" s="22">
        <v>-24.161487000000001</v>
      </c>
      <c r="H18" s="22">
        <v>149.75330600000001</v>
      </c>
      <c r="I18" s="22">
        <v>-24.156797000000001</v>
      </c>
      <c r="J18" s="22" t="s">
        <v>50</v>
      </c>
      <c r="K18" s="22" t="s">
        <v>51</v>
      </c>
      <c r="L18" s="22">
        <v>522</v>
      </c>
      <c r="M18" s="22"/>
      <c r="N18" s="22"/>
      <c r="O18" s="22">
        <v>522</v>
      </c>
    </row>
  </sheetData>
  <pageMargins left="0.39370078740157499" right="0.39370078740157499" top="0.39370078740157499" bottom="0.39370078740157499" header="0.39370078740157499" footer="0.39370078740157499"/>
  <pageSetup paperSize="8" orientation="landscape" horizontalDpi="300" verticalDpi="300"/>
  <headerFooter alignWithMargins="0">
    <oddHeader>&amp;C&amp;"Calibri"&amp;14&amp;K000000 OFFICIAL&amp;1#_x000D_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7511B-B89D-46E0-B073-7ECC026F7B61}">
  <sheetPr codeName="Sheet13">
    <tabColor theme="2"/>
  </sheetPr>
  <dimension ref="A1:P33"/>
  <sheetViews>
    <sheetView workbookViewId="0">
      <selection activeCell="D11" sqref="D11"/>
    </sheetView>
  </sheetViews>
  <sheetFormatPr defaultRowHeight="14" x14ac:dyDescent="0.6"/>
  <cols>
    <col min="1" max="1" width="21.07421875" customWidth="1"/>
    <col min="2" max="2" width="89.4609375" customWidth="1"/>
    <col min="3" max="4" width="12.23046875" customWidth="1"/>
    <col min="5" max="5" width="10.69140625" customWidth="1"/>
    <col min="6" max="7" width="18.69140625" customWidth="1"/>
  </cols>
  <sheetData>
    <row r="1" spans="1:7" ht="24.25" x14ac:dyDescent="0.6">
      <c r="A1" s="1" t="s">
        <v>59</v>
      </c>
      <c r="B1" s="2"/>
      <c r="C1" s="2"/>
      <c r="D1" s="2"/>
      <c r="E1" s="2"/>
      <c r="F1" s="2"/>
      <c r="G1" s="2"/>
    </row>
    <row r="2" spans="1:7" ht="10" customHeight="1" x14ac:dyDescent="0.6">
      <c r="A2" s="1"/>
      <c r="B2" s="2"/>
      <c r="C2" s="2"/>
      <c r="D2" s="2"/>
      <c r="E2" s="2"/>
      <c r="F2" s="2"/>
      <c r="G2" s="2"/>
    </row>
    <row r="3" spans="1:7" x14ac:dyDescent="0.6">
      <c r="A3" s="23" t="s">
        <v>1</v>
      </c>
      <c r="B3" s="24" t="s">
        <v>2</v>
      </c>
      <c r="C3" s="2"/>
      <c r="D3" s="2"/>
      <c r="E3" s="2"/>
      <c r="F3" s="2"/>
      <c r="G3" s="2"/>
    </row>
    <row r="4" spans="1:7" x14ac:dyDescent="0.6">
      <c r="A4" s="23" t="s">
        <v>3</v>
      </c>
      <c r="B4" s="24" t="s">
        <v>4</v>
      </c>
      <c r="C4" s="2"/>
      <c r="D4" s="2"/>
      <c r="E4" s="2"/>
      <c r="F4" s="2"/>
      <c r="G4" s="2"/>
    </row>
    <row r="5" spans="1:7" x14ac:dyDescent="0.6">
      <c r="A5" s="23" t="s">
        <v>5</v>
      </c>
      <c r="B5" s="24" t="s">
        <v>6</v>
      </c>
      <c r="C5" s="2"/>
      <c r="D5" s="2"/>
      <c r="E5" s="2"/>
      <c r="F5" s="2"/>
      <c r="G5" s="2"/>
    </row>
    <row r="6" spans="1:7" x14ac:dyDescent="0.6">
      <c r="A6" s="23" t="s">
        <v>7</v>
      </c>
      <c r="B6" s="24" t="s">
        <v>8</v>
      </c>
      <c r="C6" s="2"/>
      <c r="D6" s="2"/>
      <c r="E6" s="2"/>
      <c r="F6" s="2"/>
      <c r="G6" s="2"/>
    </row>
    <row r="7" spans="1:7" x14ac:dyDescent="0.6">
      <c r="A7" s="23" t="s">
        <v>60</v>
      </c>
      <c r="B7" s="25">
        <v>105</v>
      </c>
      <c r="C7" s="2"/>
      <c r="D7" s="2"/>
      <c r="E7" s="2"/>
      <c r="F7" s="2"/>
      <c r="G7" s="2"/>
    </row>
    <row r="8" spans="1:7" x14ac:dyDescent="0.6">
      <c r="A8" s="23" t="s">
        <v>61</v>
      </c>
      <c r="B8" s="25" t="s">
        <v>19</v>
      </c>
      <c r="C8" s="2"/>
      <c r="D8" s="2"/>
      <c r="E8" s="2"/>
      <c r="F8" s="2"/>
      <c r="G8" s="2"/>
    </row>
    <row r="9" spans="1:7" x14ac:dyDescent="0.6">
      <c r="A9" s="23" t="s">
        <v>62</v>
      </c>
      <c r="B9" s="24" t="s">
        <v>91</v>
      </c>
      <c r="C9" s="2"/>
      <c r="D9" s="2"/>
      <c r="E9" s="2"/>
      <c r="F9" s="2"/>
      <c r="G9" s="2"/>
    </row>
    <row r="10" spans="1:7" ht="10" customHeight="1" x14ac:dyDescent="0.6">
      <c r="A10" s="2"/>
      <c r="B10" s="2"/>
      <c r="C10" s="2"/>
      <c r="D10" s="2"/>
      <c r="E10" s="2"/>
      <c r="F10" s="2"/>
      <c r="G10" s="2"/>
    </row>
    <row r="11" spans="1:7" x14ac:dyDescent="0.6">
      <c r="A11" s="26" t="s">
        <v>64</v>
      </c>
      <c r="B11" s="26" t="s">
        <v>65</v>
      </c>
      <c r="C11" s="27" t="s">
        <v>66</v>
      </c>
      <c r="D11" s="27" t="s">
        <v>106</v>
      </c>
      <c r="E11" s="27" t="s">
        <v>49</v>
      </c>
      <c r="F11" s="27" t="s">
        <v>67</v>
      </c>
      <c r="G11" s="27" t="s">
        <v>68</v>
      </c>
    </row>
    <row r="12" spans="1:7" x14ac:dyDescent="0.6">
      <c r="A12" s="28" t="s">
        <v>92</v>
      </c>
      <c r="B12" s="29" t="s">
        <v>70</v>
      </c>
      <c r="C12" s="30"/>
      <c r="D12" s="30"/>
      <c r="E12" s="30"/>
      <c r="F12" s="30"/>
      <c r="G12" s="31" t="s">
        <v>71</v>
      </c>
    </row>
    <row r="13" spans="1:7" x14ac:dyDescent="0.6">
      <c r="A13" s="32" t="str">
        <f>$A$12&amp;"."&amp;ROW()-ROW($A$12)</f>
        <v>D1.1</v>
      </c>
      <c r="B13" s="33" t="s">
        <v>72</v>
      </c>
      <c r="C13" s="33"/>
      <c r="D13" s="33" t="s">
        <v>73</v>
      </c>
      <c r="E13" s="33">
        <v>1</v>
      </c>
      <c r="F13" s="34"/>
      <c r="G13" s="34">
        <f t="shared" ref="G13:G14" si="0">E13*F13</f>
        <v>0</v>
      </c>
    </row>
    <row r="14" spans="1:7" x14ac:dyDescent="0.6">
      <c r="A14" s="32" t="str">
        <f>$A$12&amp;"."&amp;ROW()-ROW($A$12)</f>
        <v>D1.2</v>
      </c>
      <c r="B14" s="33" t="s">
        <v>74</v>
      </c>
      <c r="C14" s="33"/>
      <c r="D14" s="33" t="s">
        <v>73</v>
      </c>
      <c r="E14" s="33">
        <v>1</v>
      </c>
      <c r="F14" s="34"/>
      <c r="G14" s="34">
        <f t="shared" si="0"/>
        <v>0</v>
      </c>
    </row>
    <row r="15" spans="1:7" x14ac:dyDescent="0.6">
      <c r="A15" s="32"/>
      <c r="B15" s="33"/>
      <c r="C15" s="33"/>
      <c r="D15" s="33"/>
      <c r="E15" s="33"/>
      <c r="F15" s="34"/>
      <c r="G15" s="34" t="s">
        <v>71</v>
      </c>
    </row>
    <row r="16" spans="1:7" x14ac:dyDescent="0.6">
      <c r="A16" s="35" t="str">
        <f>LEFT(A12,LEN(A12)-1)&amp;"2"</f>
        <v>D2</v>
      </c>
      <c r="B16" s="36" t="s">
        <v>75</v>
      </c>
      <c r="C16" s="37"/>
      <c r="D16" s="37"/>
      <c r="E16" s="37"/>
      <c r="F16" s="38"/>
      <c r="G16" s="38" t="s">
        <v>71</v>
      </c>
    </row>
    <row r="17" spans="1:16" x14ac:dyDescent="0.6">
      <c r="A17" s="32" t="str">
        <f>$A$16&amp;"."&amp;ROW()-ROW($A$16)</f>
        <v>D2.1</v>
      </c>
      <c r="B17" s="33" t="s">
        <v>76</v>
      </c>
      <c r="C17" s="33"/>
      <c r="D17" s="33" t="s">
        <v>73</v>
      </c>
      <c r="E17" s="33">
        <v>1</v>
      </c>
      <c r="F17" s="34"/>
      <c r="G17" s="34">
        <f t="shared" ref="G17:G18" si="1">E17*F17</f>
        <v>0</v>
      </c>
    </row>
    <row r="18" spans="1:16" x14ac:dyDescent="0.6">
      <c r="A18" s="32" t="str">
        <f>$A$16&amp;"."&amp;ROW()-ROW($A$16)</f>
        <v>D2.2</v>
      </c>
      <c r="B18" s="33" t="s">
        <v>77</v>
      </c>
      <c r="C18" s="33"/>
      <c r="D18" s="33" t="s">
        <v>73</v>
      </c>
      <c r="E18" s="33">
        <v>1</v>
      </c>
      <c r="F18" s="34"/>
      <c r="G18" s="34">
        <f t="shared" si="1"/>
        <v>0</v>
      </c>
    </row>
    <row r="19" spans="1:16" x14ac:dyDescent="0.6">
      <c r="A19" s="32"/>
      <c r="B19" s="33"/>
      <c r="C19" s="33"/>
      <c r="D19" s="33"/>
      <c r="E19" s="33"/>
      <c r="F19" s="34"/>
      <c r="G19" s="34" t="s">
        <v>71</v>
      </c>
    </row>
    <row r="20" spans="1:16" x14ac:dyDescent="0.6">
      <c r="A20" s="35" t="str">
        <f>LEFT(A12,LEN(A12)-1)&amp;"3"</f>
        <v>D3</v>
      </c>
      <c r="B20" s="36" t="s">
        <v>78</v>
      </c>
      <c r="C20" s="37"/>
      <c r="D20" s="37"/>
      <c r="E20" s="37"/>
      <c r="F20" s="38"/>
      <c r="G20" s="38" t="s">
        <v>71</v>
      </c>
    </row>
    <row r="21" spans="1:16" x14ac:dyDescent="0.6">
      <c r="A21" s="32" t="str">
        <f>$A$20&amp;"."&amp;ROW()-ROW($A$20)</f>
        <v>D3.1</v>
      </c>
      <c r="B21" s="33" t="s">
        <v>79</v>
      </c>
      <c r="C21" s="33"/>
      <c r="D21" s="33" t="s">
        <v>73</v>
      </c>
      <c r="E21" s="33">
        <v>1</v>
      </c>
      <c r="F21" s="34"/>
      <c r="G21" s="34">
        <f>E21*F21</f>
        <v>0</v>
      </c>
    </row>
    <row r="22" spans="1:16" x14ac:dyDescent="0.6">
      <c r="A22" s="32"/>
      <c r="B22" s="33"/>
      <c r="C22" s="33"/>
      <c r="D22" s="33"/>
      <c r="E22" s="33"/>
      <c r="F22" s="34"/>
      <c r="G22" s="34" t="s">
        <v>71</v>
      </c>
    </row>
    <row r="23" spans="1:16" x14ac:dyDescent="0.6">
      <c r="A23" s="35" t="str">
        <f>LEFT(A12,LEN(A12)-1)&amp;"4"</f>
        <v>D4</v>
      </c>
      <c r="B23" s="36" t="s">
        <v>80</v>
      </c>
      <c r="C23" s="37"/>
      <c r="D23" s="37"/>
      <c r="E23" s="37"/>
      <c r="F23" s="38"/>
      <c r="G23" s="38" t="s">
        <v>71</v>
      </c>
      <c r="P23" s="39"/>
    </row>
    <row r="24" spans="1:16" x14ac:dyDescent="0.6">
      <c r="A24" s="32" t="str">
        <f>$A$23&amp;"."&amp;ROW()-ROW($A$23)</f>
        <v>D4.1</v>
      </c>
      <c r="B24" s="33" t="s">
        <v>81</v>
      </c>
      <c r="C24" s="33"/>
      <c r="D24" s="33" t="s">
        <v>73</v>
      </c>
      <c r="E24" s="33">
        <v>1</v>
      </c>
      <c r="F24" s="34"/>
      <c r="G24" s="34">
        <f t="shared" ref="G24:G28" si="2">E24*F24</f>
        <v>0</v>
      </c>
    </row>
    <row r="25" spans="1:16" x14ac:dyDescent="0.6">
      <c r="A25" s="32" t="str">
        <f t="shared" ref="A25:A28" si="3">$A$23&amp;"."&amp;ROW()-ROW($A$23)</f>
        <v>D4.2</v>
      </c>
      <c r="B25" s="33" t="s">
        <v>82</v>
      </c>
      <c r="C25" s="33"/>
      <c r="D25" s="33" t="s">
        <v>73</v>
      </c>
      <c r="E25" s="33">
        <v>1</v>
      </c>
      <c r="F25" s="34"/>
      <c r="G25" s="34">
        <f t="shared" si="2"/>
        <v>0</v>
      </c>
    </row>
    <row r="26" spans="1:16" x14ac:dyDescent="0.6">
      <c r="A26" s="32" t="str">
        <f t="shared" si="3"/>
        <v>D4.3</v>
      </c>
      <c r="B26" s="33" t="s">
        <v>83</v>
      </c>
      <c r="C26" s="33"/>
      <c r="D26" s="33" t="s">
        <v>73</v>
      </c>
      <c r="E26" s="33">
        <v>1</v>
      </c>
      <c r="F26" s="34"/>
      <c r="G26" s="34">
        <f t="shared" si="2"/>
        <v>0</v>
      </c>
    </row>
    <row r="27" spans="1:16" x14ac:dyDescent="0.6">
      <c r="A27" s="32" t="str">
        <f t="shared" si="3"/>
        <v>D4.4</v>
      </c>
      <c r="B27" s="33" t="s">
        <v>84</v>
      </c>
      <c r="C27" s="33"/>
      <c r="D27" s="33" t="s">
        <v>73</v>
      </c>
      <c r="E27" s="33">
        <v>1</v>
      </c>
      <c r="F27" s="34"/>
      <c r="G27" s="34">
        <f t="shared" si="2"/>
        <v>0</v>
      </c>
    </row>
    <row r="28" spans="1:16" x14ac:dyDescent="0.6">
      <c r="A28" s="32" t="str">
        <f t="shared" si="3"/>
        <v>D4.5</v>
      </c>
      <c r="B28" s="33" t="s">
        <v>85</v>
      </c>
      <c r="C28" s="33"/>
      <c r="D28" s="33" t="s">
        <v>86</v>
      </c>
      <c r="E28" s="33">
        <v>0</v>
      </c>
      <c r="F28" s="34"/>
      <c r="G28" s="34">
        <f t="shared" si="2"/>
        <v>0</v>
      </c>
    </row>
    <row r="29" spans="1:16" x14ac:dyDescent="0.6">
      <c r="A29" s="32"/>
      <c r="B29" s="33"/>
      <c r="C29" s="33"/>
      <c r="D29" s="33"/>
      <c r="E29" s="33"/>
      <c r="F29" s="34"/>
      <c r="G29" s="34"/>
    </row>
    <row r="30" spans="1:16" x14ac:dyDescent="0.6">
      <c r="A30" s="35" t="str">
        <f>LEFT(A12,LEN(A12)-1)&amp;"5"</f>
        <v>D5</v>
      </c>
      <c r="B30" s="36" t="s">
        <v>87</v>
      </c>
      <c r="C30" s="37"/>
      <c r="D30" s="37"/>
      <c r="E30" s="37"/>
      <c r="F30" s="38"/>
      <c r="G30" s="38"/>
    </row>
    <row r="31" spans="1:16" x14ac:dyDescent="0.6">
      <c r="A31" s="32" t="str">
        <f>$A$30&amp;"."&amp;ROW()-ROW($A$30)</f>
        <v>D5.1</v>
      </c>
      <c r="B31" s="33" t="s">
        <v>50</v>
      </c>
      <c r="C31" s="33" t="s">
        <v>51</v>
      </c>
      <c r="D31" s="33" t="s">
        <v>73</v>
      </c>
      <c r="E31" s="56">
        <v>5439</v>
      </c>
      <c r="F31" s="34"/>
      <c r="G31" s="34">
        <f t="shared" ref="G31" si="4">E31*F31</f>
        <v>0</v>
      </c>
    </row>
    <row r="32" spans="1:16" x14ac:dyDescent="0.6">
      <c r="A32" s="40"/>
      <c r="B32" s="41"/>
      <c r="C32" s="41"/>
      <c r="D32" s="41"/>
      <c r="E32" s="41"/>
      <c r="F32" s="42"/>
      <c r="G32" s="42"/>
    </row>
    <row r="33" spans="1:7" x14ac:dyDescent="0.6">
      <c r="A33" s="43"/>
      <c r="B33" s="44"/>
      <c r="C33" s="44"/>
      <c r="D33" s="44"/>
      <c r="E33" s="44"/>
      <c r="F33" s="45" t="s">
        <v>88</v>
      </c>
      <c r="G33" s="46">
        <f>SUM(G13:G31)</f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16AE3-3016-4DF6-827C-C6C83EA50C33}">
  <sheetPr codeName="Sheet26">
    <tabColor theme="2"/>
  </sheetPr>
  <dimension ref="A1:U39"/>
  <sheetViews>
    <sheetView workbookViewId="0">
      <selection activeCell="L53" sqref="L53"/>
    </sheetView>
  </sheetViews>
  <sheetFormatPr defaultColWidth="9.23046875" defaultRowHeight="14.75" x14ac:dyDescent="0.75"/>
  <cols>
    <col min="1" max="1" width="21.69140625" style="17" customWidth="1"/>
    <col min="2" max="9" width="9.07421875" style="17" customWidth="1"/>
    <col min="10" max="10" width="47.23046875" style="17" customWidth="1"/>
    <col min="11" max="11" width="5.69140625" style="17" customWidth="1"/>
    <col min="12" max="15" width="6.8046875" style="17" customWidth="1"/>
    <col min="16" max="16" width="10.4609375" style="17" customWidth="1"/>
    <col min="17" max="16384" width="9.23046875" style="17"/>
  </cols>
  <sheetData>
    <row r="1" spans="1:21" customFormat="1" ht="24.25" x14ac:dyDescent="0.6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customFormat="1" ht="10" customHeight="1" x14ac:dyDescent="0.6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1" x14ac:dyDescent="0.75">
      <c r="A3" s="15" t="s">
        <v>1</v>
      </c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21" x14ac:dyDescent="0.75">
      <c r="A4" s="15" t="s">
        <v>3</v>
      </c>
      <c r="B4" s="16" t="s">
        <v>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21" x14ac:dyDescent="0.75">
      <c r="A5" s="15" t="s">
        <v>5</v>
      </c>
      <c r="B5" s="16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21" x14ac:dyDescent="0.75">
      <c r="A6" s="15" t="s">
        <v>7</v>
      </c>
      <c r="B6" s="16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/>
      <c r="S6"/>
      <c r="T6"/>
      <c r="U6"/>
    </row>
    <row r="7" spans="1:21" ht="10" customHeight="1" x14ac:dyDescent="0.7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R7"/>
      <c r="S7"/>
      <c r="T7"/>
      <c r="U7"/>
    </row>
    <row r="8" spans="1:21" ht="20" x14ac:dyDescent="0.75">
      <c r="A8" s="20" t="s">
        <v>35</v>
      </c>
      <c r="B8" s="20" t="s">
        <v>36</v>
      </c>
      <c r="C8" s="20" t="s">
        <v>37</v>
      </c>
      <c r="D8" s="20" t="s">
        <v>38</v>
      </c>
      <c r="E8" s="20" t="s">
        <v>39</v>
      </c>
      <c r="F8" s="20" t="s">
        <v>40</v>
      </c>
      <c r="G8" s="20" t="s">
        <v>41</v>
      </c>
      <c r="H8" s="20" t="s">
        <v>42</v>
      </c>
      <c r="I8" s="20" t="s">
        <v>43</v>
      </c>
      <c r="J8" s="20" t="s">
        <v>44</v>
      </c>
      <c r="K8" s="20" t="s">
        <v>45</v>
      </c>
      <c r="L8" s="20" t="s">
        <v>46</v>
      </c>
      <c r="M8" s="20" t="s">
        <v>47</v>
      </c>
      <c r="N8" s="20" t="s">
        <v>48</v>
      </c>
      <c r="O8" s="20" t="s">
        <v>49</v>
      </c>
      <c r="R8"/>
      <c r="S8"/>
      <c r="T8"/>
      <c r="U8"/>
    </row>
    <row r="9" spans="1:21" x14ac:dyDescent="0.75">
      <c r="A9" s="22" t="s">
        <v>21</v>
      </c>
      <c r="B9" s="22">
        <v>127</v>
      </c>
      <c r="C9" s="22">
        <v>113</v>
      </c>
      <c r="D9" s="22">
        <v>93</v>
      </c>
      <c r="E9" s="22">
        <v>884</v>
      </c>
      <c r="F9" s="22">
        <v>149.78279000000001</v>
      </c>
      <c r="G9" s="22">
        <v>-24.326205999999999</v>
      </c>
      <c r="H9" s="22">
        <v>149.78525200000001</v>
      </c>
      <c r="I9" s="22">
        <v>-24.332421</v>
      </c>
      <c r="J9" s="22" t="s">
        <v>50</v>
      </c>
      <c r="K9" s="22" t="s">
        <v>51</v>
      </c>
      <c r="L9" s="22">
        <v>791</v>
      </c>
      <c r="M9" s="22"/>
      <c r="N9" s="22"/>
      <c r="O9" s="22">
        <v>791</v>
      </c>
    </row>
    <row r="10" spans="1:21" x14ac:dyDescent="0.75">
      <c r="A10" s="22" t="s">
        <v>21</v>
      </c>
      <c r="B10" s="22">
        <v>127</v>
      </c>
      <c r="C10" s="22">
        <v>114</v>
      </c>
      <c r="D10" s="22">
        <v>884</v>
      </c>
      <c r="E10" s="22">
        <v>1574</v>
      </c>
      <c r="F10" s="22">
        <v>149.78525200000001</v>
      </c>
      <c r="G10" s="22">
        <v>-24.332421</v>
      </c>
      <c r="H10" s="22">
        <v>149.79102</v>
      </c>
      <c r="I10" s="22">
        <v>-24.335415000000001</v>
      </c>
      <c r="J10" s="22" t="s">
        <v>50</v>
      </c>
      <c r="K10" s="22" t="s">
        <v>51</v>
      </c>
      <c r="L10" s="22">
        <v>690</v>
      </c>
      <c r="M10" s="22"/>
      <c r="N10" s="22"/>
      <c r="O10" s="22">
        <v>690</v>
      </c>
    </row>
    <row r="11" spans="1:21" x14ac:dyDescent="0.75">
      <c r="A11" s="22" t="s">
        <v>21</v>
      </c>
      <c r="B11" s="22">
        <v>127</v>
      </c>
      <c r="C11" s="22">
        <v>115</v>
      </c>
      <c r="D11" s="22">
        <v>1574</v>
      </c>
      <c r="E11" s="22">
        <v>2228</v>
      </c>
      <c r="F11" s="22">
        <v>149.79102</v>
      </c>
      <c r="G11" s="22">
        <v>-24.335415000000001</v>
      </c>
      <c r="H11" s="22">
        <v>149.79356100000001</v>
      </c>
      <c r="I11" s="22">
        <v>-24.340522</v>
      </c>
      <c r="J11" s="22" t="s">
        <v>50</v>
      </c>
      <c r="K11" s="22" t="s">
        <v>51</v>
      </c>
      <c r="L11" s="22">
        <v>654</v>
      </c>
      <c r="M11" s="22"/>
      <c r="N11" s="22"/>
      <c r="O11" s="22">
        <v>654</v>
      </c>
    </row>
    <row r="12" spans="1:21" x14ac:dyDescent="0.75">
      <c r="A12" s="22" t="s">
        <v>21</v>
      </c>
      <c r="B12" s="22">
        <v>127</v>
      </c>
      <c r="C12" s="22">
        <v>116</v>
      </c>
      <c r="D12" s="22">
        <v>2228</v>
      </c>
      <c r="E12" s="22">
        <v>2881</v>
      </c>
      <c r="F12" s="22">
        <v>149.79356100000001</v>
      </c>
      <c r="G12" s="22">
        <v>-24.340522</v>
      </c>
      <c r="H12" s="22">
        <v>149.79302000000001</v>
      </c>
      <c r="I12" s="22">
        <v>-24.346094000000001</v>
      </c>
      <c r="J12" s="22" t="s">
        <v>50</v>
      </c>
      <c r="K12" s="22" t="s">
        <v>51</v>
      </c>
      <c r="L12" s="22">
        <v>653</v>
      </c>
      <c r="M12" s="22"/>
      <c r="N12" s="22"/>
      <c r="O12" s="22">
        <v>653</v>
      </c>
    </row>
    <row r="13" spans="1:21" x14ac:dyDescent="0.75">
      <c r="A13" s="22" t="s">
        <v>21</v>
      </c>
      <c r="B13" s="22">
        <v>127</v>
      </c>
      <c r="C13" s="22">
        <v>117</v>
      </c>
      <c r="D13" s="22">
        <v>2881</v>
      </c>
      <c r="E13" s="22">
        <v>3598</v>
      </c>
      <c r="F13" s="22">
        <v>149.79302000000001</v>
      </c>
      <c r="G13" s="22">
        <v>-24.346094000000001</v>
      </c>
      <c r="H13" s="22">
        <v>149.79170300000001</v>
      </c>
      <c r="I13" s="22">
        <v>-24.352360000000001</v>
      </c>
      <c r="J13" s="22" t="s">
        <v>50</v>
      </c>
      <c r="K13" s="22" t="s">
        <v>51</v>
      </c>
      <c r="L13" s="22">
        <v>717</v>
      </c>
      <c r="M13" s="22"/>
      <c r="N13" s="22"/>
      <c r="O13" s="22">
        <v>717</v>
      </c>
    </row>
    <row r="14" spans="1:21" x14ac:dyDescent="0.75">
      <c r="A14" s="22" t="s">
        <v>21</v>
      </c>
      <c r="B14" s="22">
        <v>127</v>
      </c>
      <c r="C14" s="22">
        <v>118</v>
      </c>
      <c r="D14" s="22">
        <v>3598</v>
      </c>
      <c r="E14" s="22">
        <v>4144</v>
      </c>
      <c r="F14" s="22">
        <v>149.79170300000001</v>
      </c>
      <c r="G14" s="22">
        <v>-24.352360000000001</v>
      </c>
      <c r="H14" s="22">
        <v>149.78987100000001</v>
      </c>
      <c r="I14" s="22">
        <v>-24.356946000000001</v>
      </c>
      <c r="J14" s="22" t="s">
        <v>50</v>
      </c>
      <c r="K14" s="22" t="s">
        <v>51</v>
      </c>
      <c r="L14" s="22">
        <v>546</v>
      </c>
      <c r="M14" s="22"/>
      <c r="N14" s="22"/>
      <c r="O14" s="22">
        <v>546</v>
      </c>
    </row>
    <row r="15" spans="1:21" x14ac:dyDescent="0.75">
      <c r="A15" s="22" t="s">
        <v>21</v>
      </c>
      <c r="B15" s="22">
        <v>127</v>
      </c>
      <c r="C15" s="22">
        <v>119</v>
      </c>
      <c r="D15" s="22">
        <v>4150</v>
      </c>
      <c r="E15" s="22">
        <v>4835</v>
      </c>
      <c r="F15" s="22">
        <v>149.78986399999999</v>
      </c>
      <c r="G15" s="22">
        <v>-24.356998999999998</v>
      </c>
      <c r="H15" s="22">
        <v>149.78861900000001</v>
      </c>
      <c r="I15" s="22">
        <v>-24.363064000000001</v>
      </c>
      <c r="J15" s="22" t="s">
        <v>50</v>
      </c>
      <c r="K15" s="22" t="s">
        <v>51</v>
      </c>
      <c r="L15" s="22">
        <v>685</v>
      </c>
      <c r="M15" s="22"/>
      <c r="N15" s="22"/>
      <c r="O15" s="22">
        <v>685</v>
      </c>
    </row>
    <row r="16" spans="1:21" x14ac:dyDescent="0.75">
      <c r="A16" s="22" t="s">
        <v>21</v>
      </c>
      <c r="B16" s="22">
        <v>127</v>
      </c>
      <c r="C16" s="22">
        <v>120</v>
      </c>
      <c r="D16" s="22">
        <v>4835</v>
      </c>
      <c r="E16" s="22">
        <v>5596</v>
      </c>
      <c r="F16" s="22">
        <v>149.78861900000001</v>
      </c>
      <c r="G16" s="22">
        <v>-24.363064000000001</v>
      </c>
      <c r="H16" s="22">
        <v>149.79422600000001</v>
      </c>
      <c r="I16" s="22">
        <v>-24.367260999999999</v>
      </c>
      <c r="J16" s="22" t="s">
        <v>50</v>
      </c>
      <c r="K16" s="22" t="s">
        <v>51</v>
      </c>
      <c r="L16" s="22">
        <v>761</v>
      </c>
      <c r="M16" s="22"/>
      <c r="N16" s="22"/>
      <c r="O16" s="22">
        <v>761</v>
      </c>
    </row>
    <row r="17" spans="1:15" x14ac:dyDescent="0.75">
      <c r="A17" s="22" t="s">
        <v>21</v>
      </c>
      <c r="B17" s="22">
        <v>127</v>
      </c>
      <c r="C17" s="22">
        <v>121</v>
      </c>
      <c r="D17" s="22">
        <v>5596</v>
      </c>
      <c r="E17" s="22">
        <v>5945</v>
      </c>
      <c r="F17" s="22">
        <v>149.79422600000001</v>
      </c>
      <c r="G17" s="22">
        <v>-24.367260999999999</v>
      </c>
      <c r="H17" s="22">
        <v>149.794195</v>
      </c>
      <c r="I17" s="22">
        <v>-24.370279</v>
      </c>
      <c r="J17" s="22" t="s">
        <v>50</v>
      </c>
      <c r="K17" s="22" t="s">
        <v>51</v>
      </c>
      <c r="L17" s="22">
        <v>349</v>
      </c>
      <c r="M17" s="22"/>
      <c r="N17" s="22"/>
      <c r="O17" s="22">
        <v>349</v>
      </c>
    </row>
    <row r="18" spans="1:15" x14ac:dyDescent="0.75">
      <c r="A18" s="22" t="s">
        <v>21</v>
      </c>
      <c r="B18" s="22">
        <v>127</v>
      </c>
      <c r="C18" s="22">
        <v>122</v>
      </c>
      <c r="D18" s="22">
        <v>5945</v>
      </c>
      <c r="E18" s="22">
        <v>7129</v>
      </c>
      <c r="F18" s="22">
        <v>149.794195</v>
      </c>
      <c r="G18" s="22">
        <v>-24.370279</v>
      </c>
      <c r="H18" s="22">
        <v>149.78481600000001</v>
      </c>
      <c r="I18" s="22">
        <v>-24.376452</v>
      </c>
      <c r="J18" s="22" t="s">
        <v>50</v>
      </c>
      <c r="K18" s="22" t="s">
        <v>51</v>
      </c>
      <c r="L18" s="22">
        <v>1184</v>
      </c>
      <c r="M18" s="22"/>
      <c r="N18" s="22"/>
      <c r="O18" s="22">
        <v>1184</v>
      </c>
    </row>
    <row r="19" spans="1:15" x14ac:dyDescent="0.75">
      <c r="A19" s="22" t="s">
        <v>21</v>
      </c>
      <c r="B19" s="22">
        <v>127</v>
      </c>
      <c r="C19" s="22">
        <v>123</v>
      </c>
      <c r="D19" s="22">
        <v>7129</v>
      </c>
      <c r="E19" s="22">
        <v>8143</v>
      </c>
      <c r="F19" s="22">
        <v>149.78481600000001</v>
      </c>
      <c r="G19" s="22">
        <v>-24.376452</v>
      </c>
      <c r="H19" s="22">
        <v>149.781792</v>
      </c>
      <c r="I19" s="22">
        <v>-24.385013000000001</v>
      </c>
      <c r="J19" s="22" t="s">
        <v>50</v>
      </c>
      <c r="K19" s="22" t="s">
        <v>51</v>
      </c>
      <c r="L19" s="22">
        <v>1014</v>
      </c>
      <c r="M19" s="22"/>
      <c r="N19" s="22"/>
      <c r="O19" s="22">
        <v>1014</v>
      </c>
    </row>
    <row r="20" spans="1:15" x14ac:dyDescent="0.75">
      <c r="A20" s="22" t="s">
        <v>21</v>
      </c>
      <c r="B20" s="22">
        <v>127</v>
      </c>
      <c r="C20" s="22">
        <v>124</v>
      </c>
      <c r="D20" s="22">
        <v>8143</v>
      </c>
      <c r="E20" s="22">
        <v>8304</v>
      </c>
      <c r="F20" s="22">
        <v>149.781792</v>
      </c>
      <c r="G20" s="22">
        <v>-24.385013000000001</v>
      </c>
      <c r="H20" s="22">
        <v>149.781812</v>
      </c>
      <c r="I20" s="22">
        <v>-24.386464</v>
      </c>
      <c r="J20" s="22" t="s">
        <v>50</v>
      </c>
      <c r="K20" s="22" t="s">
        <v>51</v>
      </c>
      <c r="L20" s="22">
        <v>161</v>
      </c>
      <c r="M20" s="22"/>
      <c r="N20" s="22"/>
      <c r="O20" s="22">
        <v>161</v>
      </c>
    </row>
    <row r="21" spans="1:15" x14ac:dyDescent="0.75">
      <c r="A21" s="22" t="s">
        <v>21</v>
      </c>
      <c r="B21" s="22">
        <v>127</v>
      </c>
      <c r="C21" s="22">
        <v>125</v>
      </c>
      <c r="D21" s="22">
        <v>8314</v>
      </c>
      <c r="E21" s="22">
        <v>9271</v>
      </c>
      <c r="F21" s="22">
        <v>149.781811</v>
      </c>
      <c r="G21" s="22">
        <v>-24.386554</v>
      </c>
      <c r="H21" s="22">
        <v>149.776456</v>
      </c>
      <c r="I21" s="22">
        <v>-24.393032999999999</v>
      </c>
      <c r="J21" s="22" t="s">
        <v>50</v>
      </c>
      <c r="K21" s="22" t="s">
        <v>51</v>
      </c>
      <c r="L21" s="22">
        <v>957</v>
      </c>
      <c r="M21" s="22"/>
      <c r="N21" s="22"/>
      <c r="O21" s="22">
        <v>957</v>
      </c>
    </row>
    <row r="22" spans="1:15" x14ac:dyDescent="0.75">
      <c r="A22" s="22" t="s">
        <v>21</v>
      </c>
      <c r="B22" s="22">
        <v>127</v>
      </c>
      <c r="C22" s="22">
        <v>126</v>
      </c>
      <c r="D22" s="22">
        <v>9271</v>
      </c>
      <c r="E22" s="22">
        <v>10050</v>
      </c>
      <c r="F22" s="22">
        <v>149.776456</v>
      </c>
      <c r="G22" s="22">
        <v>-24.393032999999999</v>
      </c>
      <c r="H22" s="22">
        <v>149.77711400000001</v>
      </c>
      <c r="I22" s="22">
        <v>-24.399478999999999</v>
      </c>
      <c r="J22" s="22" t="s">
        <v>50</v>
      </c>
      <c r="K22" s="22" t="s">
        <v>51</v>
      </c>
      <c r="L22" s="22">
        <v>779</v>
      </c>
      <c r="M22" s="22"/>
      <c r="N22" s="22"/>
      <c r="O22" s="22">
        <v>779</v>
      </c>
    </row>
    <row r="23" spans="1:15" x14ac:dyDescent="0.75">
      <c r="A23" s="22" t="s">
        <v>21</v>
      </c>
      <c r="B23" s="22">
        <v>127</v>
      </c>
      <c r="C23" s="22">
        <v>127</v>
      </c>
      <c r="D23" s="22">
        <v>10050</v>
      </c>
      <c r="E23" s="22">
        <v>10975</v>
      </c>
      <c r="F23" s="22">
        <v>149.77711400000001</v>
      </c>
      <c r="G23" s="22">
        <v>-24.399478999999999</v>
      </c>
      <c r="H23" s="22">
        <v>149.779383</v>
      </c>
      <c r="I23" s="22">
        <v>-24.407302000000001</v>
      </c>
      <c r="J23" s="22" t="s">
        <v>50</v>
      </c>
      <c r="K23" s="22" t="s">
        <v>51</v>
      </c>
      <c r="L23" s="22">
        <v>925</v>
      </c>
      <c r="M23" s="22"/>
      <c r="N23" s="22"/>
      <c r="O23" s="22">
        <v>925</v>
      </c>
    </row>
    <row r="24" spans="1:15" x14ac:dyDescent="0.75">
      <c r="A24" s="22" t="s">
        <v>21</v>
      </c>
      <c r="B24" s="22">
        <v>127</v>
      </c>
      <c r="C24" s="22">
        <v>128</v>
      </c>
      <c r="D24" s="22">
        <v>10975</v>
      </c>
      <c r="E24" s="22">
        <v>11312</v>
      </c>
      <c r="F24" s="22">
        <v>149.779383</v>
      </c>
      <c r="G24" s="22">
        <v>-24.407302000000001</v>
      </c>
      <c r="H24" s="22">
        <v>149.779932</v>
      </c>
      <c r="I24" s="22">
        <v>-24.410250999999999</v>
      </c>
      <c r="J24" s="22" t="s">
        <v>50</v>
      </c>
      <c r="K24" s="22" t="s">
        <v>51</v>
      </c>
      <c r="L24" s="22">
        <v>337</v>
      </c>
      <c r="M24" s="22"/>
      <c r="N24" s="22"/>
      <c r="O24" s="22">
        <v>337</v>
      </c>
    </row>
    <row r="25" spans="1:15" x14ac:dyDescent="0.75">
      <c r="A25" s="22" t="s">
        <v>21</v>
      </c>
      <c r="B25" s="22">
        <v>127</v>
      </c>
      <c r="C25" s="22">
        <v>129</v>
      </c>
      <c r="D25" s="22">
        <v>11332</v>
      </c>
      <c r="E25" s="22">
        <v>11502</v>
      </c>
      <c r="F25" s="22">
        <v>149.779967</v>
      </c>
      <c r="G25" s="22">
        <v>-24.410428</v>
      </c>
      <c r="H25" s="22">
        <v>149.780191</v>
      </c>
      <c r="I25" s="22">
        <v>-24.411947999999999</v>
      </c>
      <c r="J25" s="22" t="s">
        <v>50</v>
      </c>
      <c r="K25" s="22" t="s">
        <v>51</v>
      </c>
      <c r="L25" s="22">
        <v>170</v>
      </c>
      <c r="M25" s="22"/>
      <c r="N25" s="22"/>
      <c r="O25" s="22">
        <v>170</v>
      </c>
    </row>
    <row r="26" spans="1:15" x14ac:dyDescent="0.75">
      <c r="A26" s="22" t="s">
        <v>21</v>
      </c>
      <c r="B26" s="22">
        <v>127</v>
      </c>
      <c r="C26" s="22">
        <v>130</v>
      </c>
      <c r="D26" s="22">
        <v>11512</v>
      </c>
      <c r="E26" s="22">
        <v>12178</v>
      </c>
      <c r="F26" s="22">
        <v>149.78020100000001</v>
      </c>
      <c r="G26" s="22">
        <v>-24.412037999999999</v>
      </c>
      <c r="H26" s="22">
        <v>149.78084699999999</v>
      </c>
      <c r="I26" s="22">
        <v>-24.418016000000001</v>
      </c>
      <c r="J26" s="22" t="s">
        <v>50</v>
      </c>
      <c r="K26" s="22" t="s">
        <v>51</v>
      </c>
      <c r="L26" s="22">
        <v>666</v>
      </c>
      <c r="M26" s="22"/>
      <c r="N26" s="22"/>
      <c r="O26" s="22">
        <v>666</v>
      </c>
    </row>
    <row r="27" spans="1:15" x14ac:dyDescent="0.75">
      <c r="A27" s="22" t="s">
        <v>21</v>
      </c>
      <c r="B27" s="22">
        <v>127</v>
      </c>
      <c r="C27" s="22">
        <v>131</v>
      </c>
      <c r="D27" s="22">
        <v>12198</v>
      </c>
      <c r="E27" s="22">
        <v>13010</v>
      </c>
      <c r="F27" s="22">
        <v>149.780869</v>
      </c>
      <c r="G27" s="22">
        <v>-24.418195000000001</v>
      </c>
      <c r="H27" s="22">
        <v>149.78172799999999</v>
      </c>
      <c r="I27" s="22">
        <v>-24.425477000000001</v>
      </c>
      <c r="J27" s="22" t="s">
        <v>50</v>
      </c>
      <c r="K27" s="22" t="s">
        <v>51</v>
      </c>
      <c r="L27" s="22">
        <v>812</v>
      </c>
      <c r="M27" s="22"/>
      <c r="N27" s="22"/>
      <c r="O27" s="22">
        <v>812</v>
      </c>
    </row>
    <row r="28" spans="1:15" x14ac:dyDescent="0.75">
      <c r="A28" s="22" t="s">
        <v>21</v>
      </c>
      <c r="B28" s="22">
        <v>127</v>
      </c>
      <c r="C28" s="22">
        <v>132</v>
      </c>
      <c r="D28" s="22">
        <v>13010</v>
      </c>
      <c r="E28" s="22">
        <v>13682</v>
      </c>
      <c r="F28" s="22">
        <v>149.78172799999999</v>
      </c>
      <c r="G28" s="22">
        <v>-24.425477000000001</v>
      </c>
      <c r="H28" s="22">
        <v>149.78243900000001</v>
      </c>
      <c r="I28" s="22">
        <v>-24.431502999999999</v>
      </c>
      <c r="J28" s="22" t="s">
        <v>50</v>
      </c>
      <c r="K28" s="22" t="s">
        <v>51</v>
      </c>
      <c r="L28" s="22">
        <v>672</v>
      </c>
      <c r="M28" s="22"/>
      <c r="N28" s="22"/>
      <c r="O28" s="22">
        <v>672</v>
      </c>
    </row>
    <row r="29" spans="1:15" x14ac:dyDescent="0.75">
      <c r="A29" s="22" t="s">
        <v>21</v>
      </c>
      <c r="B29" s="22">
        <v>127</v>
      </c>
      <c r="C29" s="22">
        <v>133</v>
      </c>
      <c r="D29" s="22">
        <v>13682</v>
      </c>
      <c r="E29" s="22">
        <v>14170</v>
      </c>
      <c r="F29" s="22">
        <v>149.78243900000001</v>
      </c>
      <c r="G29" s="22">
        <v>-24.431502999999999</v>
      </c>
      <c r="H29" s="22">
        <v>149.78295800000001</v>
      </c>
      <c r="I29" s="22">
        <v>-24.435879</v>
      </c>
      <c r="J29" s="22" t="s">
        <v>52</v>
      </c>
      <c r="K29" s="22" t="s">
        <v>53</v>
      </c>
      <c r="L29" s="22">
        <v>488</v>
      </c>
      <c r="M29" s="22">
        <v>5</v>
      </c>
      <c r="N29" s="22">
        <v>0.05</v>
      </c>
      <c r="O29" s="22">
        <v>122</v>
      </c>
    </row>
    <row r="30" spans="1:15" x14ac:dyDescent="0.75">
      <c r="A30" s="22" t="s">
        <v>21</v>
      </c>
      <c r="B30" s="22">
        <v>127</v>
      </c>
      <c r="C30" s="22">
        <v>134</v>
      </c>
      <c r="D30" s="22">
        <v>14179</v>
      </c>
      <c r="E30" s="22">
        <v>15086</v>
      </c>
      <c r="F30" s="22">
        <v>149.78296700000001</v>
      </c>
      <c r="G30" s="22">
        <v>-24.435959</v>
      </c>
      <c r="H30" s="22">
        <v>149.78318899999999</v>
      </c>
      <c r="I30" s="22">
        <v>-24.444025</v>
      </c>
      <c r="J30" s="22" t="s">
        <v>50</v>
      </c>
      <c r="K30" s="22" t="s">
        <v>51</v>
      </c>
      <c r="L30" s="22">
        <v>907</v>
      </c>
      <c r="M30" s="22"/>
      <c r="N30" s="22"/>
      <c r="O30" s="22">
        <v>907</v>
      </c>
    </row>
    <row r="31" spans="1:15" x14ac:dyDescent="0.75">
      <c r="A31" s="22" t="s">
        <v>21</v>
      </c>
      <c r="B31" s="22">
        <v>127</v>
      </c>
      <c r="C31" s="22">
        <v>135</v>
      </c>
      <c r="D31" s="22">
        <v>15086</v>
      </c>
      <c r="E31" s="22">
        <v>15845</v>
      </c>
      <c r="F31" s="22">
        <v>149.78318899999999</v>
      </c>
      <c r="G31" s="22">
        <v>-24.444025</v>
      </c>
      <c r="H31" s="22">
        <v>149.78088</v>
      </c>
      <c r="I31" s="22">
        <v>-24.450309000000001</v>
      </c>
      <c r="J31" s="22" t="s">
        <v>50</v>
      </c>
      <c r="K31" s="22" t="s">
        <v>51</v>
      </c>
      <c r="L31" s="22">
        <v>759</v>
      </c>
      <c r="M31" s="22"/>
      <c r="N31" s="22"/>
      <c r="O31" s="22">
        <v>759</v>
      </c>
    </row>
    <row r="32" spans="1:15" x14ac:dyDescent="0.75">
      <c r="A32" s="22" t="s">
        <v>21</v>
      </c>
      <c r="B32" s="22">
        <v>127</v>
      </c>
      <c r="C32" s="22">
        <v>136</v>
      </c>
      <c r="D32" s="22">
        <v>15845</v>
      </c>
      <c r="E32" s="22">
        <v>16096</v>
      </c>
      <c r="F32" s="22">
        <v>149.78088</v>
      </c>
      <c r="G32" s="22">
        <v>-24.450309000000001</v>
      </c>
      <c r="H32" s="22">
        <v>149.78116199999999</v>
      </c>
      <c r="I32" s="22">
        <v>-24.452558</v>
      </c>
      <c r="J32" s="22" t="s">
        <v>52</v>
      </c>
      <c r="K32" s="22" t="s">
        <v>53</v>
      </c>
      <c r="L32" s="22">
        <v>251</v>
      </c>
      <c r="M32" s="22">
        <v>5</v>
      </c>
      <c r="N32" s="22">
        <v>0.05</v>
      </c>
      <c r="O32" s="22">
        <v>62.75</v>
      </c>
    </row>
    <row r="33" spans="1:15" x14ac:dyDescent="0.75">
      <c r="A33" s="22" t="s">
        <v>21</v>
      </c>
      <c r="B33" s="22">
        <v>127</v>
      </c>
      <c r="C33" s="22">
        <v>137</v>
      </c>
      <c r="D33" s="22">
        <v>16096</v>
      </c>
      <c r="E33" s="22">
        <v>16977</v>
      </c>
      <c r="F33" s="22">
        <v>149.78116199999999</v>
      </c>
      <c r="G33" s="22">
        <v>-24.452558</v>
      </c>
      <c r="H33" s="22">
        <v>149.78361799999999</v>
      </c>
      <c r="I33" s="22">
        <v>-24.460108000000002</v>
      </c>
      <c r="J33" s="22" t="s">
        <v>50</v>
      </c>
      <c r="K33" s="22" t="s">
        <v>51</v>
      </c>
      <c r="L33" s="22">
        <v>881</v>
      </c>
      <c r="M33" s="22"/>
      <c r="N33" s="22"/>
      <c r="O33" s="22">
        <v>881</v>
      </c>
    </row>
    <row r="34" spans="1:15" x14ac:dyDescent="0.75">
      <c r="A34" s="22" t="s">
        <v>21</v>
      </c>
      <c r="B34" s="22">
        <v>127</v>
      </c>
      <c r="C34" s="22">
        <v>138</v>
      </c>
      <c r="D34" s="22">
        <v>16977</v>
      </c>
      <c r="E34" s="22">
        <v>17692</v>
      </c>
      <c r="F34" s="22">
        <v>149.78361799999999</v>
      </c>
      <c r="G34" s="22">
        <v>-24.460108000000002</v>
      </c>
      <c r="H34" s="22">
        <v>149.785168</v>
      </c>
      <c r="I34" s="22">
        <v>-24.466398000000002</v>
      </c>
      <c r="J34" s="22" t="s">
        <v>50</v>
      </c>
      <c r="K34" s="22" t="s">
        <v>51</v>
      </c>
      <c r="L34" s="22">
        <v>715</v>
      </c>
      <c r="M34" s="22"/>
      <c r="N34" s="22"/>
      <c r="O34" s="22">
        <v>715</v>
      </c>
    </row>
    <row r="35" spans="1:15" x14ac:dyDescent="0.75">
      <c r="A35" s="22" t="s">
        <v>21</v>
      </c>
      <c r="B35" s="22">
        <v>127</v>
      </c>
      <c r="C35" s="22">
        <v>139</v>
      </c>
      <c r="D35" s="22">
        <v>17692</v>
      </c>
      <c r="E35" s="22">
        <v>18462</v>
      </c>
      <c r="F35" s="22">
        <v>149.785168</v>
      </c>
      <c r="G35" s="22">
        <v>-24.466398000000002</v>
      </c>
      <c r="H35" s="22">
        <v>149.78428400000001</v>
      </c>
      <c r="I35" s="22">
        <v>-24.472283000000001</v>
      </c>
      <c r="J35" s="22" t="s">
        <v>50</v>
      </c>
      <c r="K35" s="22" t="s">
        <v>51</v>
      </c>
      <c r="L35" s="22">
        <v>770</v>
      </c>
      <c r="M35" s="22"/>
      <c r="N35" s="22"/>
      <c r="O35" s="22">
        <v>770</v>
      </c>
    </row>
    <row r="36" spans="1:15" x14ac:dyDescent="0.75">
      <c r="A36" s="22" t="s">
        <v>21</v>
      </c>
      <c r="B36" s="22">
        <v>127</v>
      </c>
      <c r="C36" s="22">
        <v>140</v>
      </c>
      <c r="D36" s="22">
        <v>18462</v>
      </c>
      <c r="E36" s="22">
        <v>19029</v>
      </c>
      <c r="F36" s="22">
        <v>149.78428400000001</v>
      </c>
      <c r="G36" s="22">
        <v>-24.472283000000001</v>
      </c>
      <c r="H36" s="22">
        <v>149.77903800000001</v>
      </c>
      <c r="I36" s="22">
        <v>-24.474043000000002</v>
      </c>
      <c r="J36" s="22" t="s">
        <v>50</v>
      </c>
      <c r="K36" s="22" t="s">
        <v>51</v>
      </c>
      <c r="L36" s="22">
        <v>567</v>
      </c>
      <c r="M36" s="22"/>
      <c r="N36" s="22"/>
      <c r="O36" s="22">
        <v>567</v>
      </c>
    </row>
    <row r="37" spans="1:15" x14ac:dyDescent="0.75">
      <c r="A37" s="22" t="s">
        <v>21</v>
      </c>
      <c r="B37" s="22">
        <v>127</v>
      </c>
      <c r="C37" s="22">
        <v>141</v>
      </c>
      <c r="D37" s="22">
        <v>19029</v>
      </c>
      <c r="E37" s="22">
        <v>19439</v>
      </c>
      <c r="F37" s="22">
        <v>149.77903800000001</v>
      </c>
      <c r="G37" s="22">
        <v>-24.474043000000002</v>
      </c>
      <c r="H37" s="22">
        <v>149.775114</v>
      </c>
      <c r="I37" s="22">
        <v>-24.474322000000001</v>
      </c>
      <c r="J37" s="22" t="s">
        <v>54</v>
      </c>
      <c r="K37" s="22" t="s">
        <v>51</v>
      </c>
      <c r="L37" s="22">
        <v>410</v>
      </c>
      <c r="M37" s="22"/>
      <c r="N37" s="22"/>
      <c r="O37" s="22">
        <v>410</v>
      </c>
    </row>
    <row r="38" spans="1:15" x14ac:dyDescent="0.75">
      <c r="A38" s="22" t="s">
        <v>21</v>
      </c>
      <c r="B38" s="22">
        <v>127</v>
      </c>
      <c r="C38" s="22">
        <v>142</v>
      </c>
      <c r="D38" s="22">
        <v>19439</v>
      </c>
      <c r="E38" s="22">
        <v>20054</v>
      </c>
      <c r="F38" s="22">
        <v>149.775114</v>
      </c>
      <c r="G38" s="22">
        <v>-24.474322000000001</v>
      </c>
      <c r="H38" s="22">
        <v>149.76947100000001</v>
      </c>
      <c r="I38" s="22">
        <v>-24.474986999999999</v>
      </c>
      <c r="J38" s="22" t="s">
        <v>50</v>
      </c>
      <c r="K38" s="22" t="s">
        <v>51</v>
      </c>
      <c r="L38" s="22">
        <v>615</v>
      </c>
      <c r="M38" s="22"/>
      <c r="N38" s="22"/>
      <c r="O38" s="22">
        <v>615</v>
      </c>
    </row>
    <row r="39" spans="1:15" x14ac:dyDescent="0.75">
      <c r="A39" s="22" t="s">
        <v>21</v>
      </c>
      <c r="B39" s="22">
        <v>127</v>
      </c>
      <c r="C39" s="22">
        <v>143</v>
      </c>
      <c r="D39" s="22">
        <v>20054</v>
      </c>
      <c r="E39" s="22">
        <v>20133</v>
      </c>
      <c r="F39" s="22">
        <v>149.76947100000001</v>
      </c>
      <c r="G39" s="22">
        <v>-24.474986999999999</v>
      </c>
      <c r="H39" s="22">
        <v>149.76869600000001</v>
      </c>
      <c r="I39" s="22">
        <v>-24.474919</v>
      </c>
      <c r="J39" s="22" t="s">
        <v>52</v>
      </c>
      <c r="K39" s="22" t="s">
        <v>53</v>
      </c>
      <c r="L39" s="22">
        <v>79</v>
      </c>
      <c r="M39" s="22">
        <v>5</v>
      </c>
      <c r="N39" s="22">
        <v>0.05</v>
      </c>
      <c r="O39" s="22">
        <v>19.75</v>
      </c>
    </row>
  </sheetData>
  <pageMargins left="0.39370078740157499" right="0.39370078740157499" top="0.39370078740157499" bottom="0.39370078740157499" header="0.39370078740157499" footer="0.39370078740157499"/>
  <pageSetup paperSize="8" orientation="landscape" horizontalDpi="300" verticalDpi="300"/>
  <headerFooter alignWithMargins="0">
    <oddHeader>&amp;C&amp;"Calibri"&amp;14&amp;K000000 OFFICIAL&amp;1#_x000D_</oddHead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FAB5B-E95F-457E-A71F-0985D615BC96}">
  <sheetPr codeName="Sheet14">
    <tabColor theme="2"/>
  </sheetPr>
  <dimension ref="A1:P35"/>
  <sheetViews>
    <sheetView workbookViewId="0">
      <selection activeCell="D11" sqref="D11"/>
    </sheetView>
  </sheetViews>
  <sheetFormatPr defaultRowHeight="14" x14ac:dyDescent="0.6"/>
  <cols>
    <col min="1" max="1" width="21.07421875" customWidth="1"/>
    <col min="2" max="2" width="89.4609375" customWidth="1"/>
    <col min="3" max="4" width="12.23046875" customWidth="1"/>
    <col min="5" max="5" width="10.69140625" customWidth="1"/>
    <col min="6" max="7" width="18.69140625" customWidth="1"/>
  </cols>
  <sheetData>
    <row r="1" spans="1:7" ht="24.25" x14ac:dyDescent="0.6">
      <c r="A1" s="1" t="s">
        <v>59</v>
      </c>
      <c r="B1" s="2"/>
      <c r="C1" s="2"/>
      <c r="D1" s="2"/>
      <c r="E1" s="2"/>
      <c r="F1" s="2"/>
      <c r="G1" s="2"/>
    </row>
    <row r="2" spans="1:7" ht="10" customHeight="1" x14ac:dyDescent="0.6">
      <c r="A2" s="1"/>
      <c r="B2" s="2"/>
      <c r="C2" s="2"/>
      <c r="D2" s="2"/>
      <c r="E2" s="2"/>
      <c r="F2" s="2"/>
      <c r="G2" s="2"/>
    </row>
    <row r="3" spans="1:7" x14ac:dyDescent="0.6">
      <c r="A3" s="23" t="s">
        <v>1</v>
      </c>
      <c r="B3" s="24" t="s">
        <v>2</v>
      </c>
      <c r="C3" s="2"/>
      <c r="D3" s="2"/>
      <c r="E3" s="2"/>
      <c r="F3" s="2"/>
      <c r="G3" s="2"/>
    </row>
    <row r="4" spans="1:7" x14ac:dyDescent="0.6">
      <c r="A4" s="23" t="s">
        <v>3</v>
      </c>
      <c r="B4" s="24" t="s">
        <v>4</v>
      </c>
      <c r="C4" s="2"/>
      <c r="D4" s="2"/>
      <c r="E4" s="2"/>
      <c r="F4" s="2"/>
      <c r="G4" s="2"/>
    </row>
    <row r="5" spans="1:7" x14ac:dyDescent="0.6">
      <c r="A5" s="23" t="s">
        <v>5</v>
      </c>
      <c r="B5" s="24" t="s">
        <v>6</v>
      </c>
      <c r="C5" s="2"/>
      <c r="D5" s="2"/>
      <c r="E5" s="2"/>
      <c r="F5" s="2"/>
      <c r="G5" s="2"/>
    </row>
    <row r="6" spans="1:7" x14ac:dyDescent="0.6">
      <c r="A6" s="23" t="s">
        <v>7</v>
      </c>
      <c r="B6" s="24" t="s">
        <v>8</v>
      </c>
      <c r="C6" s="2"/>
      <c r="D6" s="2"/>
      <c r="E6" s="2"/>
      <c r="F6" s="2"/>
      <c r="G6" s="2"/>
    </row>
    <row r="7" spans="1:7" x14ac:dyDescent="0.6">
      <c r="A7" s="23" t="s">
        <v>60</v>
      </c>
      <c r="B7" s="25">
        <v>127</v>
      </c>
      <c r="C7" s="2"/>
      <c r="D7" s="2"/>
      <c r="E7" s="2"/>
      <c r="F7" s="2"/>
      <c r="G7" s="2"/>
    </row>
    <row r="8" spans="1:7" x14ac:dyDescent="0.6">
      <c r="A8" s="23" t="s">
        <v>61</v>
      </c>
      <c r="B8" s="25" t="s">
        <v>21</v>
      </c>
      <c r="C8" s="2"/>
      <c r="D8" s="2"/>
      <c r="E8" s="2"/>
      <c r="F8" s="2"/>
      <c r="G8" s="2"/>
    </row>
    <row r="9" spans="1:7" x14ac:dyDescent="0.6">
      <c r="A9" s="23" t="s">
        <v>62</v>
      </c>
      <c r="B9" s="24" t="s">
        <v>93</v>
      </c>
      <c r="C9" s="2"/>
      <c r="D9" s="2"/>
      <c r="E9" s="2"/>
      <c r="F9" s="2"/>
      <c r="G9" s="2"/>
    </row>
    <row r="10" spans="1:7" ht="10" customHeight="1" x14ac:dyDescent="0.6">
      <c r="A10" s="2"/>
      <c r="B10" s="2"/>
      <c r="C10" s="2"/>
      <c r="D10" s="2"/>
      <c r="E10" s="2"/>
      <c r="F10" s="2"/>
      <c r="G10" s="2"/>
    </row>
    <row r="11" spans="1:7" x14ac:dyDescent="0.6">
      <c r="A11" s="26" t="s">
        <v>64</v>
      </c>
      <c r="B11" s="26" t="s">
        <v>65</v>
      </c>
      <c r="C11" s="27" t="s">
        <v>66</v>
      </c>
      <c r="D11" s="27" t="s">
        <v>106</v>
      </c>
      <c r="E11" s="27" t="s">
        <v>49</v>
      </c>
      <c r="F11" s="27" t="s">
        <v>67</v>
      </c>
      <c r="G11" s="27" t="s">
        <v>68</v>
      </c>
    </row>
    <row r="12" spans="1:7" x14ac:dyDescent="0.6">
      <c r="A12" s="28" t="s">
        <v>94</v>
      </c>
      <c r="B12" s="29" t="s">
        <v>70</v>
      </c>
      <c r="C12" s="30"/>
      <c r="D12" s="30"/>
      <c r="E12" s="30"/>
      <c r="F12" s="30"/>
      <c r="G12" s="31" t="s">
        <v>71</v>
      </c>
    </row>
    <row r="13" spans="1:7" x14ac:dyDescent="0.6">
      <c r="A13" s="32" t="str">
        <f>$A$12&amp;"."&amp;ROW()-ROW($A$12)</f>
        <v>E1.1</v>
      </c>
      <c r="B13" s="33" t="s">
        <v>72</v>
      </c>
      <c r="C13" s="33"/>
      <c r="D13" s="33" t="s">
        <v>73</v>
      </c>
      <c r="E13" s="33">
        <v>1</v>
      </c>
      <c r="F13" s="34"/>
      <c r="G13" s="34">
        <f t="shared" ref="G13:G14" si="0">E13*F13</f>
        <v>0</v>
      </c>
    </row>
    <row r="14" spans="1:7" x14ac:dyDescent="0.6">
      <c r="A14" s="32" t="str">
        <f>$A$12&amp;"."&amp;ROW()-ROW($A$12)</f>
        <v>E1.2</v>
      </c>
      <c r="B14" s="33" t="s">
        <v>74</v>
      </c>
      <c r="C14" s="33"/>
      <c r="D14" s="33" t="s">
        <v>73</v>
      </c>
      <c r="E14" s="33">
        <v>1</v>
      </c>
      <c r="F14" s="34"/>
      <c r="G14" s="34">
        <f t="shared" si="0"/>
        <v>0</v>
      </c>
    </row>
    <row r="15" spans="1:7" x14ac:dyDescent="0.6">
      <c r="A15" s="32"/>
      <c r="B15" s="33"/>
      <c r="C15" s="33"/>
      <c r="D15" s="33"/>
      <c r="E15" s="33"/>
      <c r="F15" s="34"/>
      <c r="G15" s="34" t="s">
        <v>71</v>
      </c>
    </row>
    <row r="16" spans="1:7" x14ac:dyDescent="0.6">
      <c r="A16" s="35" t="str">
        <f>LEFT(A12,LEN(A12)-1)&amp;"2"</f>
        <v>E2</v>
      </c>
      <c r="B16" s="36" t="s">
        <v>75</v>
      </c>
      <c r="C16" s="37"/>
      <c r="D16" s="37"/>
      <c r="E16" s="37"/>
      <c r="F16" s="38"/>
      <c r="G16" s="38" t="s">
        <v>71</v>
      </c>
    </row>
    <row r="17" spans="1:16" x14ac:dyDescent="0.6">
      <c r="A17" s="32" t="str">
        <f>$A$16&amp;"."&amp;ROW()-ROW($A$16)</f>
        <v>E2.1</v>
      </c>
      <c r="B17" s="33" t="s">
        <v>76</v>
      </c>
      <c r="C17" s="33"/>
      <c r="D17" s="33" t="s">
        <v>73</v>
      </c>
      <c r="E17" s="33">
        <v>1</v>
      </c>
      <c r="F17" s="34"/>
      <c r="G17" s="34">
        <f t="shared" ref="G17:G18" si="1">E17*F17</f>
        <v>0</v>
      </c>
    </row>
    <row r="18" spans="1:16" x14ac:dyDescent="0.6">
      <c r="A18" s="32" t="str">
        <f>$A$16&amp;"."&amp;ROW()-ROW($A$16)</f>
        <v>E2.2</v>
      </c>
      <c r="B18" s="33" t="s">
        <v>77</v>
      </c>
      <c r="C18" s="33"/>
      <c r="D18" s="33" t="s">
        <v>73</v>
      </c>
      <c r="E18" s="33">
        <v>1</v>
      </c>
      <c r="F18" s="34"/>
      <c r="G18" s="34">
        <f t="shared" si="1"/>
        <v>0</v>
      </c>
    </row>
    <row r="19" spans="1:16" x14ac:dyDescent="0.6">
      <c r="A19" s="32"/>
      <c r="B19" s="33"/>
      <c r="C19" s="33"/>
      <c r="D19" s="33"/>
      <c r="E19" s="33"/>
      <c r="F19" s="34"/>
      <c r="G19" s="34" t="s">
        <v>71</v>
      </c>
    </row>
    <row r="20" spans="1:16" x14ac:dyDescent="0.6">
      <c r="A20" s="35" t="str">
        <f>LEFT(A12,LEN(A12)-1)&amp;"3"</f>
        <v>E3</v>
      </c>
      <c r="B20" s="36" t="s">
        <v>78</v>
      </c>
      <c r="C20" s="37"/>
      <c r="D20" s="37"/>
      <c r="E20" s="37"/>
      <c r="F20" s="38"/>
      <c r="G20" s="38" t="s">
        <v>71</v>
      </c>
    </row>
    <row r="21" spans="1:16" x14ac:dyDescent="0.6">
      <c r="A21" s="32" t="str">
        <f>$A$20&amp;"."&amp;ROW()-ROW($A$20)</f>
        <v>E3.1</v>
      </c>
      <c r="B21" s="33" t="s">
        <v>79</v>
      </c>
      <c r="C21" s="33"/>
      <c r="D21" s="33" t="s">
        <v>73</v>
      </c>
      <c r="E21" s="33">
        <v>1</v>
      </c>
      <c r="F21" s="34"/>
      <c r="G21" s="34">
        <f>E21*F21</f>
        <v>0</v>
      </c>
    </row>
    <row r="22" spans="1:16" x14ac:dyDescent="0.6">
      <c r="A22" s="32"/>
      <c r="B22" s="33"/>
      <c r="C22" s="33"/>
      <c r="D22" s="33"/>
      <c r="E22" s="33"/>
      <c r="F22" s="34"/>
      <c r="G22" s="34" t="s">
        <v>71</v>
      </c>
    </row>
    <row r="23" spans="1:16" x14ac:dyDescent="0.6">
      <c r="A23" s="35" t="str">
        <f>LEFT(A12,LEN(A12)-1)&amp;"4"</f>
        <v>E4</v>
      </c>
      <c r="B23" s="36" t="s">
        <v>80</v>
      </c>
      <c r="C23" s="37"/>
      <c r="D23" s="37"/>
      <c r="E23" s="37"/>
      <c r="F23" s="38"/>
      <c r="G23" s="38" t="s">
        <v>71</v>
      </c>
      <c r="P23" s="39"/>
    </row>
    <row r="24" spans="1:16" x14ac:dyDescent="0.6">
      <c r="A24" s="32" t="str">
        <f>$A$23&amp;"."&amp;ROW()-ROW($A$23)</f>
        <v>E4.1</v>
      </c>
      <c r="B24" s="33" t="s">
        <v>81</v>
      </c>
      <c r="C24" s="33"/>
      <c r="D24" s="33" t="s">
        <v>73</v>
      </c>
      <c r="E24" s="33">
        <v>1</v>
      </c>
      <c r="F24" s="34"/>
      <c r="G24" s="34">
        <f t="shared" ref="G24:G28" si="2">E24*F24</f>
        <v>0</v>
      </c>
    </row>
    <row r="25" spans="1:16" x14ac:dyDescent="0.6">
      <c r="A25" s="32" t="str">
        <f t="shared" ref="A25:A28" si="3">$A$23&amp;"."&amp;ROW()-ROW($A$23)</f>
        <v>E4.2</v>
      </c>
      <c r="B25" s="33" t="s">
        <v>82</v>
      </c>
      <c r="C25" s="33"/>
      <c r="D25" s="33" t="s">
        <v>73</v>
      </c>
      <c r="E25" s="33">
        <v>1</v>
      </c>
      <c r="F25" s="34"/>
      <c r="G25" s="34">
        <f t="shared" si="2"/>
        <v>0</v>
      </c>
    </row>
    <row r="26" spans="1:16" x14ac:dyDescent="0.6">
      <c r="A26" s="32" t="str">
        <f t="shared" si="3"/>
        <v>E4.3</v>
      </c>
      <c r="B26" s="33" t="s">
        <v>83</v>
      </c>
      <c r="C26" s="33"/>
      <c r="D26" s="33" t="s">
        <v>73</v>
      </c>
      <c r="E26" s="33">
        <v>1</v>
      </c>
      <c r="F26" s="34"/>
      <c r="G26" s="34">
        <f t="shared" si="2"/>
        <v>0</v>
      </c>
    </row>
    <row r="27" spans="1:16" x14ac:dyDescent="0.6">
      <c r="A27" s="32" t="str">
        <f t="shared" si="3"/>
        <v>E4.4</v>
      </c>
      <c r="B27" s="33" t="s">
        <v>84</v>
      </c>
      <c r="C27" s="33"/>
      <c r="D27" s="33" t="s">
        <v>73</v>
      </c>
      <c r="E27" s="33">
        <v>1</v>
      </c>
      <c r="F27" s="34"/>
      <c r="G27" s="34">
        <f t="shared" si="2"/>
        <v>0</v>
      </c>
    </row>
    <row r="28" spans="1:16" x14ac:dyDescent="0.6">
      <c r="A28" s="32" t="str">
        <f t="shared" si="3"/>
        <v>E4.5</v>
      </c>
      <c r="B28" s="33" t="s">
        <v>85</v>
      </c>
      <c r="C28" s="33"/>
      <c r="D28" s="33" t="s">
        <v>86</v>
      </c>
      <c r="E28" s="33">
        <v>0</v>
      </c>
      <c r="F28" s="34"/>
      <c r="G28" s="34">
        <f t="shared" si="2"/>
        <v>0</v>
      </c>
    </row>
    <row r="29" spans="1:16" x14ac:dyDescent="0.6">
      <c r="A29" s="32"/>
      <c r="B29" s="33"/>
      <c r="C29" s="33"/>
      <c r="D29" s="33"/>
      <c r="E29" s="33"/>
      <c r="F29" s="34"/>
      <c r="G29" s="34"/>
    </row>
    <row r="30" spans="1:16" x14ac:dyDescent="0.6">
      <c r="A30" s="35" t="str">
        <f>LEFT(A12,LEN(A12)-1)&amp;"5"</f>
        <v>E5</v>
      </c>
      <c r="B30" s="36" t="s">
        <v>87</v>
      </c>
      <c r="C30" s="37"/>
      <c r="D30" s="37"/>
      <c r="E30" s="37"/>
      <c r="F30" s="38"/>
      <c r="G30" s="38"/>
    </row>
    <row r="31" spans="1:16" x14ac:dyDescent="0.6">
      <c r="A31" s="32" t="str">
        <f>$A$30&amp;"."&amp;ROW()-ROW($A$30)</f>
        <v>E5.1</v>
      </c>
      <c r="B31" s="33" t="s">
        <v>54</v>
      </c>
      <c r="C31" s="33" t="s">
        <v>51</v>
      </c>
      <c r="D31" s="33" t="s">
        <v>73</v>
      </c>
      <c r="E31" s="56">
        <v>410</v>
      </c>
      <c r="F31" s="34"/>
      <c r="G31" s="34">
        <f t="shared" ref="G31:G33" si="4">E31*F31</f>
        <v>0</v>
      </c>
    </row>
    <row r="32" spans="1:16" x14ac:dyDescent="0.6">
      <c r="A32" s="32" t="str">
        <f t="shared" ref="A32:A33" si="5">$A$30&amp;"."&amp;ROW()-ROW($A$30)</f>
        <v>E5.2</v>
      </c>
      <c r="B32" s="33" t="s">
        <v>52</v>
      </c>
      <c r="C32" s="33" t="s">
        <v>53</v>
      </c>
      <c r="D32" s="33" t="s">
        <v>73</v>
      </c>
      <c r="E32" s="56">
        <v>204.5</v>
      </c>
      <c r="F32" s="34"/>
      <c r="G32" s="34">
        <f t="shared" si="4"/>
        <v>0</v>
      </c>
    </row>
    <row r="33" spans="1:7" x14ac:dyDescent="0.6">
      <c r="A33" s="32" t="str">
        <f t="shared" si="5"/>
        <v>E5.3</v>
      </c>
      <c r="B33" s="33" t="s">
        <v>50</v>
      </c>
      <c r="C33" s="33" t="s">
        <v>51</v>
      </c>
      <c r="D33" s="33" t="s">
        <v>73</v>
      </c>
      <c r="E33" s="56">
        <v>18737</v>
      </c>
      <c r="F33" s="34"/>
      <c r="G33" s="34">
        <f t="shared" si="4"/>
        <v>0</v>
      </c>
    </row>
    <row r="34" spans="1:7" x14ac:dyDescent="0.6">
      <c r="A34" s="40"/>
      <c r="B34" s="41"/>
      <c r="C34" s="41"/>
      <c r="D34" s="41"/>
      <c r="E34" s="41"/>
      <c r="F34" s="42"/>
      <c r="G34" s="42"/>
    </row>
    <row r="35" spans="1:7" x14ac:dyDescent="0.6">
      <c r="A35" s="43"/>
      <c r="B35" s="44"/>
      <c r="C35" s="44"/>
      <c r="D35" s="44"/>
      <c r="E35" s="44"/>
      <c r="F35" s="45" t="s">
        <v>88</v>
      </c>
      <c r="G35" s="46">
        <f>SUM(G13:G33)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Summary</vt:lpstr>
      <vt:lpstr>A. Detailed Scope</vt:lpstr>
      <vt:lpstr>A. Bill of Quantities</vt:lpstr>
      <vt:lpstr>B. Detailed Scope</vt:lpstr>
      <vt:lpstr>B. Bill of Quantities</vt:lpstr>
      <vt:lpstr>D. Detailed Scope</vt:lpstr>
      <vt:lpstr>D. Bill of Quantities</vt:lpstr>
      <vt:lpstr>E. Detailed Scope</vt:lpstr>
      <vt:lpstr>E. Bill of Quantities</vt:lpstr>
      <vt:lpstr>F. Detailed Scope</vt:lpstr>
      <vt:lpstr>F. Bill of Quantities</vt:lpstr>
      <vt:lpstr>G. Detailed Scope</vt:lpstr>
      <vt:lpstr>G. Bill of Quantities</vt:lpstr>
      <vt:lpstr>I. Detailed Scope</vt:lpstr>
      <vt:lpstr>I. Bill of Quantities</vt:lpstr>
      <vt:lpstr>J. Detailed Scope</vt:lpstr>
      <vt:lpstr>J. Bill of Quantities</vt:lpstr>
      <vt:lpstr>K. Detailed Scope</vt:lpstr>
      <vt:lpstr>K. Bill of Quantities</vt:lpstr>
      <vt:lpstr>L. Detailed Scope</vt:lpstr>
      <vt:lpstr>L. Bill of Quantities</vt:lpstr>
      <vt:lpstr>M. Detailed Scope</vt:lpstr>
      <vt:lpstr>M. Bill of Quantities</vt:lpstr>
      <vt:lpstr>N. Detailed Scope</vt:lpstr>
      <vt:lpstr>N. Bill of Quantities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 Aubin</dc:creator>
  <cp:lastModifiedBy>Antoine Aubin</cp:lastModifiedBy>
  <dcterms:created xsi:type="dcterms:W3CDTF">2026-07-30T05:12:19Z</dcterms:created>
  <dcterms:modified xsi:type="dcterms:W3CDTF">2026-08-06T06:19:26Z</dcterms:modified>
</cp:coreProperties>
</file>