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anashirecouncil-my.sharepoint.com/personal/giuseppe_monteleone_banana_qld_gov_au/Documents/Orange Creek Road Project/21. Pre-Tender/Draft Tender Pack/"/>
    </mc:Choice>
  </mc:AlternateContent>
  <xr:revisionPtr revIDLastSave="727" documentId="8_{CC02A7CD-1F94-462D-85C6-07504A49F20C}" xr6:coauthVersionLast="47" xr6:coauthVersionMax="47" xr10:uidLastSave="{AA81DD93-85FD-4A39-A1B1-5C0FEB37FA3C}"/>
  <bookViews>
    <workbookView xWindow="-120" yWindow="-120" windowWidth="29040" windowHeight="15720" firstSheet="1" activeTab="1" xr2:uid="{CD989667-8500-46F0-A326-E20158E99F9F}"/>
  </bookViews>
  <sheets>
    <sheet name="Summary" sheetId="7" r:id="rId1"/>
    <sheet name="SP 1" sheetId="6" r:id="rId2"/>
    <sheet name="SP 2" sheetId="3" r:id="rId3"/>
    <sheet name="SP 3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" l="1"/>
  <c r="G92" i="3"/>
  <c r="E56" i="3" l="1"/>
  <c r="G70" i="1"/>
  <c r="G105" i="3"/>
  <c r="G57" i="1"/>
  <c r="G164" i="6" l="1"/>
  <c r="G7" i="1" l="1"/>
  <c r="G8" i="1"/>
  <c r="G9" i="1"/>
  <c r="G11" i="1"/>
  <c r="G12" i="1"/>
  <c r="G13" i="1"/>
  <c r="G14" i="1"/>
  <c r="G15" i="1"/>
  <c r="G17" i="1"/>
  <c r="G18" i="1"/>
  <c r="G19" i="1"/>
  <c r="G21" i="1"/>
  <c r="G22" i="1"/>
  <c r="G23" i="1"/>
  <c r="G24" i="1"/>
  <c r="G26" i="1"/>
  <c r="G27" i="1"/>
  <c r="G29" i="1"/>
  <c r="G31" i="1"/>
  <c r="G32" i="1"/>
  <c r="G33" i="1"/>
  <c r="G34" i="1"/>
  <c r="G35" i="1"/>
  <c r="G36" i="1"/>
  <c r="G37" i="1"/>
  <c r="G39" i="1"/>
  <c r="G40" i="1"/>
  <c r="G41" i="1"/>
  <c r="G42" i="1"/>
  <c r="G43" i="1"/>
  <c r="G45" i="1"/>
  <c r="G46" i="1"/>
  <c r="G47" i="1"/>
  <c r="G49" i="1"/>
  <c r="G50" i="1"/>
  <c r="G51" i="1"/>
  <c r="G52" i="1"/>
  <c r="G54" i="1"/>
  <c r="G56" i="1"/>
  <c r="G59" i="1"/>
  <c r="G60" i="1"/>
  <c r="G61" i="1"/>
  <c r="G62" i="1"/>
  <c r="G63" i="1"/>
  <c r="G64" i="1"/>
  <c r="G67" i="1"/>
  <c r="G68" i="1"/>
  <c r="G69" i="1"/>
  <c r="G6" i="1"/>
  <c r="G8" i="3"/>
  <c r="G9" i="3"/>
  <c r="G10" i="3"/>
  <c r="G11" i="3"/>
  <c r="G13" i="3"/>
  <c r="G14" i="3"/>
  <c r="G15" i="3"/>
  <c r="G17" i="3"/>
  <c r="G18" i="3"/>
  <c r="G19" i="3"/>
  <c r="G20" i="3"/>
  <c r="G21" i="3"/>
  <c r="G23" i="3"/>
  <c r="G24" i="3"/>
  <c r="G25" i="3"/>
  <c r="G26" i="3"/>
  <c r="G28" i="3"/>
  <c r="G29" i="3"/>
  <c r="G30" i="3"/>
  <c r="G31" i="3"/>
  <c r="G32" i="3"/>
  <c r="G34" i="3"/>
  <c r="G35" i="3"/>
  <c r="G36" i="3"/>
  <c r="G37" i="3"/>
  <c r="G38" i="3"/>
  <c r="G40" i="3"/>
  <c r="G42" i="3"/>
  <c r="G43" i="3"/>
  <c r="G44" i="3"/>
  <c r="G45" i="3"/>
  <c r="G46" i="3"/>
  <c r="G48" i="3"/>
  <c r="G49" i="3"/>
  <c r="G50" i="3"/>
  <c r="G52" i="3"/>
  <c r="G53" i="3"/>
  <c r="G54" i="3"/>
  <c r="G57" i="3"/>
  <c r="G58" i="3"/>
  <c r="G59" i="3"/>
  <c r="G60" i="3"/>
  <c r="G61" i="3"/>
  <c r="G62" i="3"/>
  <c r="G64" i="3"/>
  <c r="G65" i="3"/>
  <c r="G66" i="3"/>
  <c r="G67" i="3"/>
  <c r="G68" i="3"/>
  <c r="G69" i="3"/>
  <c r="G70" i="3"/>
  <c r="G72" i="3"/>
  <c r="G74" i="3"/>
  <c r="G75" i="3"/>
  <c r="G76" i="3"/>
  <c r="G77" i="3"/>
  <c r="G78" i="3"/>
  <c r="G80" i="3"/>
  <c r="G82" i="3"/>
  <c r="G84" i="3"/>
  <c r="G85" i="3"/>
  <c r="G86" i="3"/>
  <c r="G87" i="3"/>
  <c r="G89" i="3"/>
  <c r="G91" i="3"/>
  <c r="G94" i="3"/>
  <c r="G95" i="3"/>
  <c r="G96" i="3"/>
  <c r="G97" i="3"/>
  <c r="G98" i="3"/>
  <c r="G99" i="3"/>
  <c r="G102" i="3"/>
  <c r="G103" i="3"/>
  <c r="G104" i="3"/>
  <c r="G56" i="3"/>
  <c r="G6" i="3"/>
  <c r="G107" i="6"/>
  <c r="G108" i="6"/>
  <c r="G109" i="6"/>
  <c r="G111" i="6"/>
  <c r="G112" i="6"/>
  <c r="G113" i="6"/>
  <c r="G114" i="6"/>
  <c r="G115" i="6"/>
  <c r="G117" i="6"/>
  <c r="G118" i="6"/>
  <c r="G119" i="6"/>
  <c r="G121" i="6"/>
  <c r="G123" i="6"/>
  <c r="G124" i="6"/>
  <c r="G126" i="6"/>
  <c r="G127" i="6"/>
  <c r="G129" i="6"/>
  <c r="G131" i="6"/>
  <c r="G132" i="6"/>
  <c r="G133" i="6"/>
  <c r="G134" i="6"/>
  <c r="G135" i="6"/>
  <c r="G136" i="6"/>
  <c r="G137" i="6"/>
  <c r="G139" i="6"/>
  <c r="G141" i="6"/>
  <c r="G143" i="6"/>
  <c r="G144" i="6"/>
  <c r="G145" i="6"/>
  <c r="G146" i="6"/>
  <c r="G148" i="6"/>
  <c r="G150" i="6"/>
  <c r="G153" i="6"/>
  <c r="G154" i="6"/>
  <c r="G155" i="6"/>
  <c r="G156" i="6"/>
  <c r="G157" i="6"/>
  <c r="G158" i="6"/>
  <c r="G161" i="6"/>
  <c r="G162" i="6"/>
  <c r="G151" i="6"/>
  <c r="G106" i="6"/>
  <c r="G7" i="6"/>
  <c r="G8" i="6"/>
  <c r="G9" i="6"/>
  <c r="G10" i="6"/>
  <c r="G12" i="6"/>
  <c r="G13" i="6"/>
  <c r="G14" i="6"/>
  <c r="G15" i="6"/>
  <c r="G16" i="6"/>
  <c r="G17" i="6"/>
  <c r="G18" i="6"/>
  <c r="G19" i="6"/>
  <c r="G20" i="6"/>
  <c r="G22" i="6"/>
  <c r="G23" i="6"/>
  <c r="G24" i="6"/>
  <c r="G25" i="6"/>
  <c r="G26" i="6"/>
  <c r="G28" i="6"/>
  <c r="G29" i="6"/>
  <c r="G31" i="6"/>
  <c r="G32" i="6"/>
  <c r="G33" i="6"/>
  <c r="G34" i="6"/>
  <c r="G35" i="6"/>
  <c r="G36" i="6"/>
  <c r="G38" i="6"/>
  <c r="G39" i="6"/>
  <c r="G40" i="6"/>
  <c r="G41" i="6"/>
  <c r="G43" i="6"/>
  <c r="G44" i="6"/>
  <c r="G45" i="6"/>
  <c r="G47" i="6"/>
  <c r="G49" i="6"/>
  <c r="G50" i="6"/>
  <c r="G52" i="6"/>
  <c r="G53" i="6"/>
  <c r="G54" i="6"/>
  <c r="G55" i="6"/>
  <c r="G56" i="6"/>
  <c r="G57" i="6"/>
  <c r="G58" i="6"/>
  <c r="G59" i="6"/>
  <c r="G60" i="6"/>
  <c r="G61" i="6"/>
  <c r="G62" i="6"/>
  <c r="G63" i="6"/>
  <c r="G65" i="6"/>
  <c r="G67" i="6"/>
  <c r="G68" i="6"/>
  <c r="G69" i="6"/>
  <c r="G70" i="6"/>
  <c r="G71" i="6"/>
  <c r="G72" i="6"/>
  <c r="G74" i="6"/>
  <c r="G75" i="6"/>
  <c r="G77" i="6"/>
  <c r="G78" i="6"/>
  <c r="G80" i="6"/>
  <c r="G81" i="6"/>
  <c r="G82" i="6"/>
  <c r="G83" i="6"/>
  <c r="G84" i="6"/>
  <c r="G85" i="6"/>
  <c r="G87" i="6"/>
  <c r="G88" i="6"/>
  <c r="G89" i="6"/>
  <c r="G90" i="6"/>
  <c r="G92" i="6"/>
  <c r="G95" i="6"/>
  <c r="G96" i="6"/>
  <c r="G97" i="6"/>
  <c r="G98" i="6"/>
  <c r="G99" i="6"/>
  <c r="G100" i="6"/>
  <c r="G103" i="6"/>
  <c r="G104" i="6"/>
  <c r="G93" i="6"/>
  <c r="G165" i="6" l="1"/>
  <c r="B2" i="7" s="1"/>
  <c r="G106" i="3"/>
  <c r="B3" i="7" s="1"/>
  <c r="G71" i="1"/>
  <c r="B4" i="7" s="1"/>
  <c r="B5" i="7" l="1"/>
</calcChain>
</file>

<file path=xl/sharedStrings.xml><?xml version="1.0" encoding="utf-8"?>
<sst xmlns="http://schemas.openxmlformats.org/spreadsheetml/2006/main" count="1007" uniqueCount="213">
  <si>
    <t>Orange Creek Road Upgrade 2025-2026</t>
  </si>
  <si>
    <t>Total for Separable Portion 1 (Site 3 &amp; Site 4):</t>
  </si>
  <si>
    <t>Total for Separable Portion 2 (Site 2):</t>
  </si>
  <si>
    <t>Total for Separable Portion 3 (Site 1):</t>
  </si>
  <si>
    <t>Grand Total:</t>
  </si>
  <si>
    <t>SEPARABLE PORTION: 1</t>
  </si>
  <si>
    <t>SITE 3: Ch. 9220 - 9330</t>
  </si>
  <si>
    <t>SITE 4: Ch. 11830 - 12460</t>
  </si>
  <si>
    <t>Site No.</t>
  </si>
  <si>
    <t>Work Item ID</t>
  </si>
  <si>
    <t>Work Item Description</t>
  </si>
  <si>
    <t>Unit of Measure</t>
  </si>
  <si>
    <t>Quantity</t>
  </si>
  <si>
    <t>Unit Rate(excl. GST)</t>
  </si>
  <si>
    <t>Amount</t>
  </si>
  <si>
    <t>Site 4</t>
  </si>
  <si>
    <t>Provision for Traffic</t>
  </si>
  <si>
    <t>Planning of temporary traffic management (TMP)</t>
  </si>
  <si>
    <t>lumpsum</t>
  </si>
  <si>
    <t>Design of temporary traffic management (TGS)</t>
  </si>
  <si>
    <t>Implementation, maintenance and removal of temporary traffic management</t>
  </si>
  <si>
    <t>Administration of temporary traffic management</t>
  </si>
  <si>
    <t>General Earthworks - Preparation</t>
  </si>
  <si>
    <t>Clearing and grubbing</t>
  </si>
  <si>
    <t>m^2</t>
  </si>
  <si>
    <t>Clearing and grubbing (Temp Ramp)</t>
  </si>
  <si>
    <t>32003.01P</t>
  </si>
  <si>
    <t>Stripping of topsoil (Provisional Quantity, as directed)</t>
  </si>
  <si>
    <t>m^3</t>
  </si>
  <si>
    <t>32003.02P</t>
  </si>
  <si>
    <t>Stripping of topsoil (Provisional Quantity, as directed)  (Temp Ramp)</t>
  </si>
  <si>
    <t>Ground surface treatment under embankment, standard, includes pulverisation of existing seal below Pavement Type 4 Embankment</t>
  </si>
  <si>
    <t>Excavation and disposal of Unsuitable Material with individual excavation &lt;= 10 m^3 (Provisional Quantity, if ordered)</t>
  </si>
  <si>
    <t>32014.02P</t>
  </si>
  <si>
    <t>Excavation and disposal of Unsuitable Material with individual excavation &lt;= 10 m^3 (Provisional Quantity, if ordered)  (Temp Ramp)</t>
  </si>
  <si>
    <t>32018.01P</t>
  </si>
  <si>
    <t>Excavation and disposal of Unsuitable Material with individual excavation &gt; 10 m^3 (Provisional Quantity, if ordered)</t>
  </si>
  <si>
    <t>32018.02P</t>
  </si>
  <si>
    <t>Excavation and disposal of Unsuitable Material with individual excavation &gt; 10 m^3 (Provisional Quantity, if ordered) (Temp Ramp)</t>
  </si>
  <si>
    <t>General Earthworks - Excavation</t>
  </si>
  <si>
    <t>Excavation, all materials</t>
  </si>
  <si>
    <t>32101.01P</t>
  </si>
  <si>
    <t>Excavation, all materials (Temp Ramp)</t>
  </si>
  <si>
    <t>32106.01P</t>
  </si>
  <si>
    <t>Excavation for diversion drains, all materials (Provisional Quantity, as directed)</t>
  </si>
  <si>
    <t>32109.01P</t>
  </si>
  <si>
    <t>Excavation of non-rippable material in Road Excavation, rate additional to rate for Standard Work Item 32101 (Provisional Quantity)</t>
  </si>
  <si>
    <t>32122.01P</t>
  </si>
  <si>
    <t>Excavation and disposal of Unsuitable Material within lines of excavation, rate additional to rate for Standard Work Item 32101 (Provisional Quantity, as directed)</t>
  </si>
  <si>
    <t>General Earthworks - Embankment</t>
  </si>
  <si>
    <t xml:space="preserve">Embankment </t>
  </si>
  <si>
    <t>Embankment  (Temp Ramp)</t>
  </si>
  <si>
    <t>Existing Subgrade Testing and Treatments</t>
  </si>
  <si>
    <t>32306.01P</t>
  </si>
  <si>
    <t>Subgrade treatment Type A (Provisional Quantity, if ordered)</t>
  </si>
  <si>
    <t>32306.02P</t>
  </si>
  <si>
    <t>Subgrade treatment Type A (Provisional Quantity, if ordered)  (Temp Ramp)</t>
  </si>
  <si>
    <t>32310.01P</t>
  </si>
  <si>
    <t>Subgrade treatment Type B, replace with subgrade fill material, locations as identified on site, minimum 150mm treatment depth, Class A1 Minimum CBR 10 (Provisional Quantity, if ordered)</t>
  </si>
  <si>
    <t>32318.01P</t>
  </si>
  <si>
    <t>Subgrade treatment Type D, insitu lime stabilise existing below Pavement Type A Subbase (Provisional Quantity if ordered)</t>
  </si>
  <si>
    <t>32346.01P</t>
  </si>
  <si>
    <t>Subgrade treatment Type J, bridging layer, 150mm rock 300mm deep, wrapped in non-woven geotextile to MRTS27 (Provisional Quantity, if ordered)</t>
  </si>
  <si>
    <t>32358.01P</t>
  </si>
  <si>
    <t>Supply of insitu stabilising agent, lime (Provisional Quantity, if directed)</t>
  </si>
  <si>
    <t>tonne</t>
  </si>
  <si>
    <t>General Earthworks - Backfill</t>
  </si>
  <si>
    <t>32402.01P</t>
  </si>
  <si>
    <t>Backfill with select backfill material to, allowance to backfill excavations of unsuitable material, Class A1 or B minimum CBR 10 (Provisional Quantity, if ordered)</t>
  </si>
  <si>
    <t>32402.02P</t>
  </si>
  <si>
    <t>Backfill with select backfill material to, allowance to backfill excavations of unsuitable material, Class A1 or B minimum CBR 10 (Provisional Quantity, if ordered)  (Temp Ramp)</t>
  </si>
  <si>
    <t xml:space="preserve">Backfill with select backfill material to Pavement Type 4, Class A1 or B minimum CBR 15 </t>
  </si>
  <si>
    <t>Backfill with select backfill material to Pavement Type 4, Class A1 or B minimum CBR 15  (Temp Ramp)</t>
  </si>
  <si>
    <t>Unbound Pavements</t>
  </si>
  <si>
    <t xml:space="preserve">Subtype 2.1, Unbound pavement, [as specified on plans (Pavement Type 1 &amp; 4)] </t>
  </si>
  <si>
    <t>Subtype 2.1, Unbound pavement, [as specified on plans (Pavement Type 4)]  (Temp Ramp)</t>
  </si>
  <si>
    <t>Subtype 2.3, Unbound pavement, [as specified on plans (Pavement Type 1 &amp; 4)]</t>
  </si>
  <si>
    <t>Insitu Stabilised Pavements using Cement or Cementitious Blends</t>
  </si>
  <si>
    <t>Insitu stabilisation using cement or cementitious blends [Subbase, 250mm depth, Pavement Type 1]</t>
  </si>
  <si>
    <t>Pulverisation prior to insitu stabilisation ALL LOCATIONS</t>
  </si>
  <si>
    <t>Supply of stabilising agent [Triple Blend 30% Lime 40% Cement 30% Flyash, estimated 3% by mass (Pavement Type 1)]</t>
  </si>
  <si>
    <t>Tonne</t>
  </si>
  <si>
    <t>Water curing [Stabilised Subbase (Pavemnt Type 1)]</t>
  </si>
  <si>
    <t>Sprayed Bituminous Treatments (excluding Emulsion)</t>
  </si>
  <si>
    <t>Spraying bituminous material, treatment type [Initial Seal S/S], binder [AMC7], spray rate [1.4L/m2], [as shown on plans]</t>
  </si>
  <si>
    <t>litre</t>
  </si>
  <si>
    <t>Spraying bituminous material, treatment type [Initial Seal S/S], binder [AMC7], spray rate [1.4L/m2], [as shown on plans] (Temp Ramp)</t>
  </si>
  <si>
    <t>Spraying bituminous material, treatment type [Seal S/S], binder [S45R], spray rate [2.2L/m2], [as shown on plans]</t>
  </si>
  <si>
    <t>Spraying bituminous material, treatment type [Seal S/S], binder [S45R], spray rate [2.2L/m2], [as shown on plans] (Temp Ramp)</t>
  </si>
  <si>
    <t>Spreading cover aggregate [14mm], [100m2/m3], [including] supply of cover aggregate</t>
  </si>
  <si>
    <t>Spreading cover aggregate [14mm], [100m2/m3], [including] supply of cover aggregate (Temp Ramp)</t>
  </si>
  <si>
    <t>Spreading cover aggregate [10mm], [130m2/m3], [including] supply of cover aggregate</t>
  </si>
  <si>
    <t>Spreading cover aggregate [10mm], [130m2/m3], [including] supply of cover aggregate (Temp Ramp)</t>
  </si>
  <si>
    <t>40725.01P</t>
  </si>
  <si>
    <t>Supply and addition of adhesion agent (Provisional Quantity)</t>
  </si>
  <si>
    <t>40725.02P</t>
  </si>
  <si>
    <t>Supply and addition of adhesion agent (Provisional Quantity) (Temp Ramp)</t>
  </si>
  <si>
    <t>40729.01P</t>
  </si>
  <si>
    <t>Supply and addition of cutter oil (Provisional Quantity)</t>
  </si>
  <si>
    <t>40729.02P</t>
  </si>
  <si>
    <t>Supply and addition of cutter oil (Provisional Quantity) (Temp Ramp)</t>
  </si>
  <si>
    <t>Road Furniture</t>
  </si>
  <si>
    <t>Demolition of road furniture, as detailed in drawings</t>
  </si>
  <si>
    <t>Guidance and Information Systems</t>
  </si>
  <si>
    <t>Road edge guide posts (Flexible)</t>
  </si>
  <si>
    <t>each</t>
  </si>
  <si>
    <t>Road edge guide posts (Flexible) (Temp Ramp)</t>
  </si>
  <si>
    <t>Supply of regulatory, warning and hazard sign faces, as detailed in drawings</t>
  </si>
  <si>
    <t>Supply of direction and information sign faces, as detailed in drawings</t>
  </si>
  <si>
    <t>Installation of regulatory, warning and hazard signs, as detailed in drawings</t>
  </si>
  <si>
    <t>Installation of direction and information signs, as detailed in drawings</t>
  </si>
  <si>
    <t>Landscape and Revegetation - Site Won Materials</t>
  </si>
  <si>
    <t>50651.01P</t>
  </si>
  <si>
    <t>Manufactured site topsoil (Provisional Quantity, if ordered)</t>
  </si>
  <si>
    <t>50651.02P</t>
  </si>
  <si>
    <t>Manufactured site topsoil (Provisional Quantity, if ordered) (Temp Ramp)</t>
  </si>
  <si>
    <t>Landscape and Revegetation - Ground Preparation</t>
  </si>
  <si>
    <t>Installation of topsoil [40mm]</t>
  </si>
  <si>
    <t>Installation of topsoil [40mm] (Temp Ramp)</t>
  </si>
  <si>
    <t>Landscape and Revegetation - Seeding</t>
  </si>
  <si>
    <t>Seed Mix - Grassland Mix [mix per CMDG C273 Construction Specification]</t>
  </si>
  <si>
    <t>kg</t>
  </si>
  <si>
    <t>Seed Mix - Grassland Mix [mix per CMDG C273 Construction Specification] (Temp Ramp)</t>
  </si>
  <si>
    <t>Installation of broadcast seeding [mix per CMDG C273 Construction Specification]</t>
  </si>
  <si>
    <t>Installation of broadcast seeding [mix per CMDG C273 Construction Specification] (Temp Ramp)</t>
  </si>
  <si>
    <t>51052.01P</t>
  </si>
  <si>
    <t>Establishment period watering (Provisional Quantity)</t>
  </si>
  <si>
    <t>51057.01P</t>
  </si>
  <si>
    <t>Monitoring period watering (Provisional Quantity)</t>
  </si>
  <si>
    <t>Road Surface Delineation - Line Marking</t>
  </si>
  <si>
    <t>Spotting only for longitudinal lines</t>
  </si>
  <si>
    <t>m</t>
  </si>
  <si>
    <t>Barrier line, single, 100 mm wide</t>
  </si>
  <si>
    <t>Transverse lines (stop lines, holding lines, markings at Stop and Give Way signs, pedestrian crosswalk lines, arrows, shapes, symbols and numerals), colour [colour], material [material]</t>
  </si>
  <si>
    <t>Retroreflective raised pavement markers</t>
  </si>
  <si>
    <t>Specific Quality System Requirements</t>
  </si>
  <si>
    <t>Supply of As Constructed documents</t>
  </si>
  <si>
    <t>item</t>
  </si>
  <si>
    <t>Supply of survey information (as constructed survey)</t>
  </si>
  <si>
    <t>Environmental Management</t>
  </si>
  <si>
    <t>Weekly Environmental Inspections</t>
  </si>
  <si>
    <t>Develop Environmental Management Plan (Construction)</t>
  </si>
  <si>
    <t>Implement Environmental Management Plan (Construction)</t>
  </si>
  <si>
    <t>Monthly Environmental Reporting</t>
  </si>
  <si>
    <t>Environmental Records Management</t>
  </si>
  <si>
    <t>Cultural Heritage Management</t>
  </si>
  <si>
    <t>Erosion and Sediment Control</t>
  </si>
  <si>
    <t>General</t>
  </si>
  <si>
    <t>Erosion and Sediment Control Plan(s)</t>
  </si>
  <si>
    <t>Erosion and Sediment Control Devices (Non-Itemised)</t>
  </si>
  <si>
    <t>Site 3</t>
  </si>
  <si>
    <t>32003.03P</t>
  </si>
  <si>
    <t>32014.03P</t>
  </si>
  <si>
    <t>32018.03P</t>
  </si>
  <si>
    <t>32106.02P</t>
  </si>
  <si>
    <t>32122.02P</t>
  </si>
  <si>
    <t>32306.03P</t>
  </si>
  <si>
    <t>32346.02P</t>
  </si>
  <si>
    <t>32402.05P</t>
  </si>
  <si>
    <t>Backfill with select backfill material to Pavement Type 4, Class A1 or B minimum CBR 15</t>
  </si>
  <si>
    <t>Subtype 2.1, Unbound pavement, [as specified on plans (Pavement Type 1, 2b, 3 &amp; 4)]</t>
  </si>
  <si>
    <t>Spraying bituminous material, treatment type [Shoulder Overspray], binder [AMC7], spray rate [1.4L/m2], [as shown on plans]</t>
  </si>
  <si>
    <t>40725.03P</t>
  </si>
  <si>
    <t>40729.03P</t>
  </si>
  <si>
    <t>50651.03P</t>
  </si>
  <si>
    <t>51052.02P</t>
  </si>
  <si>
    <t>51057.02P</t>
  </si>
  <si>
    <t>Contractor's Site Facilities and Camp</t>
  </si>
  <si>
    <t>Contractor's site facilities for both Site 3 &amp; 4</t>
  </si>
  <si>
    <t>Non-Standard Works Items</t>
  </si>
  <si>
    <t>General Specification</t>
  </si>
  <si>
    <t xml:space="preserve">Milestone Reporting, provision of weekly progress report </t>
  </si>
  <si>
    <t>Total:</t>
  </si>
  <si>
    <t>Site 3+Site 4</t>
  </si>
  <si>
    <t>SEPARABLE PORTION: 2</t>
  </si>
  <si>
    <t>SITE 2: Ch. 2265 - 4410</t>
  </si>
  <si>
    <t>Site 2</t>
  </si>
  <si>
    <t>Public Utility Plant</t>
  </si>
  <si>
    <t>Relocation of services - Water and Sewerage assets</t>
  </si>
  <si>
    <t>Supply and Installation of Culverts</t>
  </si>
  <si>
    <t>Supply and installation of concrete box culvert components, [4A - 1200x450 RCBC] (MC10 Ch.2900)</t>
  </si>
  <si>
    <t>Supply and installation of concrete box culvert components, [5A - 600x375 RCBC] (MA30 Ch.8.1)</t>
  </si>
  <si>
    <t>Supply and installation of concrete box culvert components, [6A - 1200x450 RCBC] (MC10 Ch.4292)</t>
  </si>
  <si>
    <t>Concrete in Culverts and End Structures</t>
  </si>
  <si>
    <t>Concrete bases in culverts</t>
  </si>
  <si>
    <t>Aprons to culverts, reinforced concrete</t>
  </si>
  <si>
    <t>Precast concrete end structures to culverts, [4A - 1200x450 RCBC] (MC10 Ch.2900)</t>
  </si>
  <si>
    <t>Precast concrete end structures to culverts, [5A - 600x375 RCBC] (MA30 Ch.8.1)</t>
  </si>
  <si>
    <t>Precast concrete end structures to culverts, [6A - 1200x450 RCBC] (MC10 Ch.4292)</t>
  </si>
  <si>
    <t>Subsurface Drainage</t>
  </si>
  <si>
    <t>Supply and installation of geotextile, Strength Class [E], Filtration Class [II] (Culvert Outlet Protection)</t>
  </si>
  <si>
    <t>Protective Treatments</t>
  </si>
  <si>
    <t>Rock protection (Culvert Outlet Protection per details on drawings) [4A - 1200x450 RCBC] (MC10 Ch.2900)</t>
  </si>
  <si>
    <t>Rock protection (Culvert Outlet Protection per details on drawings) [6A - 1200x450 RCBC] (MC10 Ch.4292)</t>
  </si>
  <si>
    <t>32014.01P</t>
  </si>
  <si>
    <t>Blinding concrete, [50] mm nominal thickness</t>
  </si>
  <si>
    <t>Subgrade treatment Type B, replace with subgrade fill material to underside of culverts [4A, 5A, 6A], treatment depth per drawings, Class A1 Minimum CBR 10</t>
  </si>
  <si>
    <t>32310.02P</t>
  </si>
  <si>
    <t xml:space="preserve">Backfill with select backfill material to Pavement Types 2A, 2B and 3, Class A1 or B minimum CBR 10 </t>
  </si>
  <si>
    <t>Subtype 2.3, Unbound pavement, [as specified on plans (Pavement Type 1, 2a &amp; 2b)]</t>
  </si>
  <si>
    <t>Subtype 2.3, Unbound pavement, [as specified on plans (All Accesses)</t>
  </si>
  <si>
    <t>Insitu Stabilised Pavements Using Cement Or Cementitious Blends</t>
  </si>
  <si>
    <t>Insitu stabilisation using cement or cementitious blends [Base, 200mm depth, Pavement Type 2a]</t>
  </si>
  <si>
    <t>Supply of stabilising agent [Cement Additive, estimated 1% by mass (Pavement Type 2a)]</t>
  </si>
  <si>
    <t>Water curing [Stabilised Subbase (Pavement Type 1)]</t>
  </si>
  <si>
    <t>Water curing [Stabilised Subbase (Pavement Type 2a)]</t>
  </si>
  <si>
    <t>Road Furniture - Demolition</t>
  </si>
  <si>
    <t>Road Furniture - Guidance and Information Systems</t>
  </si>
  <si>
    <t>Contractor's site facilities</t>
  </si>
  <si>
    <t>Milestone Reporting, provision of weekly progress report</t>
  </si>
  <si>
    <t>SEPARABLE PORTION: 3</t>
  </si>
  <si>
    <t>SITE 1: Ch. 1020 - 1400</t>
  </si>
  <si>
    <t>Site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</si>
</sst>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4"/>
      <color theme="1"/>
      <name val="Aptos Narrow"/>
      <family val="2"/>
    </font>
    <font>
      <sz val="8"/>
      <name val="Calibri"/>
      <family val="2"/>
      <scheme val="minor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rgb="FFFFC000"/>
      </top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" fontId="1" fillId="0" borderId="0" xfId="0" applyNumberFormat="1" applyFont="1" applyAlignment="1">
      <alignment wrapText="1"/>
    </xf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/>
    <xf numFmtId="164" fontId="2" fillId="0" borderId="0" xfId="0" applyNumberFormat="1" applyFont="1" applyAlignment="1">
      <alignment wrapText="1"/>
    </xf>
    <xf numFmtId="164" fontId="5" fillId="0" borderId="1" xfId="0" applyNumberFormat="1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</cellXfs>
  <cellStyles count="1">
    <cellStyle name="Normal" xfId="0" builtinId="0"/>
  </cellStyles>
  <dxfs count="27"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6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6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615F25-269E-483C-83C2-4F6B78ECAD97}" name="Table1456" displayName="Table1456" ref="A5:G165" totalsRowShown="0" headerRowDxfId="26" dataDxfId="25">
  <autoFilter ref="A5:G165" xr:uid="{3588B1AA-B55F-4972-BA88-D0D510F452D2}"/>
  <tableColumns count="7">
    <tableColumn id="2" xr3:uid="{FB25F2EC-8220-4D1B-9B22-8141C5DB8232}" name="Site No." dataDxfId="24"/>
    <tableColumn id="1" xr3:uid="{9E28C5E4-C23F-49C2-A458-982666191452}" name="Work Item ID" dataDxfId="23"/>
    <tableColumn id="4" xr3:uid="{BC3CBA27-A237-43E6-A263-79146E908E83}" name="Work Item Description" dataDxfId="22"/>
    <tableColumn id="6" xr3:uid="{D92BA355-7487-4874-AC47-E852E2DB6DD8}" name="Unit of Measure" dataDxfId="21"/>
    <tableColumn id="5" xr3:uid="{6AF0CCF0-6D5A-4178-8DE8-F416C643C3AB}" name="Quantity" dataDxfId="20"/>
    <tableColumn id="7" xr3:uid="{80D48E3B-53A7-4D7C-8582-898FD2F39169}" name="Unit Rate(excl. GST)" dataDxfId="19"/>
    <tableColumn id="8" xr3:uid="{2AA89CD3-C11A-4F38-9544-C4C25FA7A26A}" name="Amount" dataDxfId="18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9A5950-3915-4EB5-8A54-F19DD50EF6E5}" name="Table14" displayName="Table14" ref="A4:G106" totalsRowShown="0" headerRowDxfId="17" dataDxfId="16">
  <autoFilter ref="A4:G106" xr:uid="{3588B1AA-B55F-4972-BA88-D0D510F452D2}"/>
  <tableColumns count="7">
    <tableColumn id="2" xr3:uid="{F0503C68-77BB-42F4-9657-28A474E5B6D6}" name="Site No." dataDxfId="15"/>
    <tableColumn id="1" xr3:uid="{C432C6C2-1A45-4D5E-BD87-D2E78AF4BAAB}" name="Work Item ID" dataDxfId="14"/>
    <tableColumn id="4" xr3:uid="{25C9A7C1-ED12-4654-A8C9-33FECD19D7F6}" name="Work Item Description" dataDxfId="13"/>
    <tableColumn id="6" xr3:uid="{1D3EF7EC-7363-47E2-AEF5-B85E95FC088C}" name="Unit of Measure" dataDxfId="12"/>
    <tableColumn id="5" xr3:uid="{913F1D0B-BEB9-4B8A-847D-0D7C72A67CE3}" name="Quantity" dataDxfId="11"/>
    <tableColumn id="7" xr3:uid="{51A11737-5578-46B1-B658-5A23B39130E9}" name="Unit Rate(excl. GST)" dataDxfId="10"/>
    <tableColumn id="8" xr3:uid="{68C71903-1D2D-4BD2-AB60-7E2027325094}" name="Amount" dataDxfId="9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88B1AA-B55F-4972-BA88-D0D510F452D2}" name="Table1" displayName="Table1" ref="A4:G71" totalsRowShown="0" headerRowDxfId="8" dataDxfId="7">
  <autoFilter ref="A4:G71" xr:uid="{3588B1AA-B55F-4972-BA88-D0D510F452D2}"/>
  <tableColumns count="7">
    <tableColumn id="2" xr3:uid="{71B53E02-587A-4A46-8C31-77E5A44C43BE}" name="Site No." dataDxfId="6"/>
    <tableColumn id="1" xr3:uid="{D1A38447-BAE6-49C8-ABAB-57E7419E75E0}" name="Work Item ID" dataDxfId="5"/>
    <tableColumn id="4" xr3:uid="{4EDA004B-B2A7-4353-9485-2E3C507502B8}" name="Work Item Description" dataDxfId="4"/>
    <tableColumn id="6" xr3:uid="{4A69CB20-D49F-47AC-95DB-D55E99329499}" name="Unit of Measure" dataDxfId="3"/>
    <tableColumn id="5" xr3:uid="{2775BA25-A1D8-4069-B2AA-8428D493CA9B}" name="Quantity" dataDxfId="2"/>
    <tableColumn id="7" xr3:uid="{A57A9A81-5DEE-4C10-9721-5B7D3F1A8B63}" name="Unit Rate(excl. GST)" dataDxfId="1"/>
    <tableColumn id="8" xr3:uid="{A55DEA9A-D68C-47AF-A869-C219D9B2D6B1}" name="Amount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A260-A9C1-4A8B-AA9A-12505DBFA0AC}">
  <dimension ref="A1:B5"/>
  <sheetViews>
    <sheetView zoomScale="130" zoomScaleNormal="130" workbookViewId="0">
      <selection activeCell="B14" sqref="B14"/>
    </sheetView>
  </sheetViews>
  <sheetFormatPr defaultRowHeight="15" x14ac:dyDescent="0.25"/>
  <cols>
    <col min="1" max="1" width="39.28515625" style="1" bestFit="1" customWidth="1"/>
    <col min="2" max="2" width="15.28515625" style="1" customWidth="1"/>
    <col min="3" max="16384" width="9.140625" style="1"/>
  </cols>
  <sheetData>
    <row r="1" spans="1:2" ht="16.5" thickBot="1" x14ac:dyDescent="0.3">
      <c r="A1" s="20" t="s">
        <v>0</v>
      </c>
      <c r="B1" s="20"/>
    </row>
    <row r="2" spans="1:2" ht="15.75" thickTop="1" x14ac:dyDescent="0.25">
      <c r="A2" s="22" t="s">
        <v>1</v>
      </c>
      <c r="B2" s="23">
        <f>'SP 1'!G165</f>
        <v>0</v>
      </c>
    </row>
    <row r="3" spans="1:2" x14ac:dyDescent="0.25">
      <c r="A3" s="1" t="s">
        <v>2</v>
      </c>
      <c r="B3" s="11">
        <f>'SP 2'!G106</f>
        <v>0</v>
      </c>
    </row>
    <row r="4" spans="1:2" ht="15.75" thickBot="1" x14ac:dyDescent="0.3">
      <c r="A4" s="1" t="s">
        <v>3</v>
      </c>
      <c r="B4" s="11">
        <f>'SP 3'!G71</f>
        <v>0</v>
      </c>
    </row>
    <row r="5" spans="1:2" ht="16.5" thickTop="1" x14ac:dyDescent="0.25">
      <c r="A5" s="21" t="s">
        <v>4</v>
      </c>
      <c r="B5" s="13">
        <f>SUM(B2:B4)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BBE7-F299-435F-BCEC-E89D985B4587}">
  <dimension ref="A1:H190"/>
  <sheetViews>
    <sheetView tabSelected="1" zoomScaleNormal="100" workbookViewId="0">
      <selection activeCell="D3" sqref="D3"/>
    </sheetView>
  </sheetViews>
  <sheetFormatPr defaultRowHeight="15" x14ac:dyDescent="0.25"/>
  <cols>
    <col min="1" max="1" width="10.42578125" style="1" customWidth="1"/>
    <col min="2" max="2" width="19.28515625" style="1" customWidth="1"/>
    <col min="3" max="3" width="139.42578125" style="1" customWidth="1"/>
    <col min="4" max="4" width="15.28515625" style="1" bestFit="1" customWidth="1"/>
    <col min="5" max="5" width="11" style="1" customWidth="1"/>
    <col min="6" max="6" width="12.85546875" style="1" customWidth="1"/>
    <col min="7" max="7" width="22.140625" style="1" customWidth="1"/>
    <col min="8" max="8" width="11" style="1" customWidth="1"/>
    <col min="9" max="16384" width="9.140625" style="1"/>
  </cols>
  <sheetData>
    <row r="1" spans="1:7" ht="18.75" x14ac:dyDescent="0.3">
      <c r="A1" s="5" t="s">
        <v>0</v>
      </c>
    </row>
    <row r="2" spans="1:7" ht="18.75" x14ac:dyDescent="0.3">
      <c r="A2" s="5" t="s">
        <v>5</v>
      </c>
      <c r="D2" s="1">
        <f>3000*12</f>
        <v>36000</v>
      </c>
    </row>
    <row r="3" spans="1:7" ht="18.75" x14ac:dyDescent="0.3">
      <c r="A3" s="5" t="s">
        <v>6</v>
      </c>
    </row>
    <row r="4" spans="1:7" ht="18.75" x14ac:dyDescent="0.3">
      <c r="A4" s="5" t="s">
        <v>7</v>
      </c>
    </row>
    <row r="5" spans="1:7" x14ac:dyDescent="0.25">
      <c r="A5" s="4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</row>
    <row r="6" spans="1:7" x14ac:dyDescent="0.25">
      <c r="A6" s="2" t="s">
        <v>15</v>
      </c>
      <c r="B6" s="4" t="s">
        <v>16</v>
      </c>
      <c r="C6" s="4"/>
      <c r="D6" s="4"/>
      <c r="E6" s="4"/>
      <c r="F6" s="7"/>
      <c r="G6" s="11"/>
    </row>
    <row r="7" spans="1:7" s="2" customFormat="1" x14ac:dyDescent="0.25">
      <c r="A7" s="2" t="s">
        <v>15</v>
      </c>
      <c r="B7" s="2">
        <v>20017.009999999998</v>
      </c>
      <c r="C7" s="2" t="s">
        <v>17</v>
      </c>
      <c r="D7" s="2" t="s">
        <v>18</v>
      </c>
      <c r="E7" s="2">
        <v>1</v>
      </c>
      <c r="F7" s="6"/>
      <c r="G7" s="11">
        <f>Table1456[[#This Row],[Unit Rate(excl. GST)]]*Table1456[[#This Row],[Quantity]]</f>
        <v>0</v>
      </c>
    </row>
    <row r="8" spans="1:7" s="2" customFormat="1" x14ac:dyDescent="0.25">
      <c r="A8" s="2" t="s">
        <v>15</v>
      </c>
      <c r="B8" s="2">
        <v>20018.009999999998</v>
      </c>
      <c r="C8" s="2" t="s">
        <v>19</v>
      </c>
      <c r="D8" s="2" t="s">
        <v>18</v>
      </c>
      <c r="E8" s="2">
        <v>1</v>
      </c>
      <c r="F8" s="6"/>
      <c r="G8" s="11">
        <f>Table1456[[#This Row],[Unit Rate(excl. GST)]]*Table1456[[#This Row],[Quantity]]</f>
        <v>0</v>
      </c>
    </row>
    <row r="9" spans="1:7" s="2" customFormat="1" x14ac:dyDescent="0.25">
      <c r="A9" s="2" t="s">
        <v>15</v>
      </c>
      <c r="B9" s="2">
        <v>20019.009999999998</v>
      </c>
      <c r="C9" s="2" t="s">
        <v>20</v>
      </c>
      <c r="D9" s="2" t="s">
        <v>18</v>
      </c>
      <c r="E9" s="2">
        <v>1</v>
      </c>
      <c r="F9" s="6"/>
      <c r="G9" s="11">
        <f>Table1456[[#This Row],[Unit Rate(excl. GST)]]*Table1456[[#This Row],[Quantity]]</f>
        <v>0</v>
      </c>
    </row>
    <row r="10" spans="1:7" s="2" customFormat="1" x14ac:dyDescent="0.25">
      <c r="A10" s="2" t="s">
        <v>15</v>
      </c>
      <c r="B10" s="2">
        <v>20020.009999999998</v>
      </c>
      <c r="C10" s="2" t="s">
        <v>21</v>
      </c>
      <c r="D10" s="2" t="s">
        <v>18</v>
      </c>
      <c r="E10" s="2">
        <v>1</v>
      </c>
      <c r="F10" s="6"/>
      <c r="G10" s="11">
        <f>Table1456[[#This Row],[Unit Rate(excl. GST)]]*Table1456[[#This Row],[Quantity]]</f>
        <v>0</v>
      </c>
    </row>
    <row r="11" spans="1:7" x14ac:dyDescent="0.25">
      <c r="A11" s="2" t="s">
        <v>15</v>
      </c>
      <c r="B11" s="4" t="s">
        <v>22</v>
      </c>
      <c r="C11" s="4"/>
      <c r="D11" s="4"/>
      <c r="E11" s="4"/>
      <c r="F11" s="7"/>
      <c r="G11" s="11"/>
    </row>
    <row r="12" spans="1:7" s="2" customFormat="1" x14ac:dyDescent="0.25">
      <c r="A12" s="2" t="s">
        <v>15</v>
      </c>
      <c r="B12" s="18">
        <v>32001.01</v>
      </c>
      <c r="C12" s="2" t="s">
        <v>23</v>
      </c>
      <c r="D12" s="2" t="s">
        <v>24</v>
      </c>
      <c r="E12" s="6">
        <v>8277</v>
      </c>
      <c r="F12" s="6"/>
      <c r="G12" s="11">
        <f>Table1456[[#This Row],[Unit Rate(excl. GST)]]*Table1456[[#This Row],[Quantity]]</f>
        <v>0</v>
      </c>
    </row>
    <row r="13" spans="1:7" s="2" customFormat="1" x14ac:dyDescent="0.25">
      <c r="A13" s="2" t="s">
        <v>15</v>
      </c>
      <c r="B13" s="18">
        <v>32001.02</v>
      </c>
      <c r="C13" s="2" t="s">
        <v>25</v>
      </c>
      <c r="D13" s="2" t="s">
        <v>24</v>
      </c>
      <c r="E13" s="6">
        <v>679</v>
      </c>
      <c r="F13" s="6"/>
      <c r="G13" s="11">
        <f>Table1456[[#This Row],[Unit Rate(excl. GST)]]*Table1456[[#This Row],[Quantity]]</f>
        <v>0</v>
      </c>
    </row>
    <row r="14" spans="1:7" s="2" customFormat="1" x14ac:dyDescent="0.25">
      <c r="A14" s="2" t="s">
        <v>15</v>
      </c>
      <c r="B14" s="18" t="s">
        <v>26</v>
      </c>
      <c r="C14" s="2" t="s">
        <v>27</v>
      </c>
      <c r="D14" s="2" t="s">
        <v>28</v>
      </c>
      <c r="E14" s="6">
        <v>686</v>
      </c>
      <c r="F14" s="6"/>
      <c r="G14" s="11">
        <f>Table1456[[#This Row],[Unit Rate(excl. GST)]]*Table1456[[#This Row],[Quantity]]</f>
        <v>0</v>
      </c>
    </row>
    <row r="15" spans="1:7" s="2" customFormat="1" x14ac:dyDescent="0.25">
      <c r="A15" s="2" t="s">
        <v>15</v>
      </c>
      <c r="B15" s="18" t="s">
        <v>29</v>
      </c>
      <c r="C15" s="2" t="s">
        <v>30</v>
      </c>
      <c r="D15" s="2" t="s">
        <v>28</v>
      </c>
      <c r="E15" s="6">
        <v>22</v>
      </c>
      <c r="F15" s="6"/>
      <c r="G15" s="11">
        <f>Table1456[[#This Row],[Unit Rate(excl. GST)]]*Table1456[[#This Row],[Quantity]]</f>
        <v>0</v>
      </c>
    </row>
    <row r="16" spans="1:7" s="2" customFormat="1" x14ac:dyDescent="0.25">
      <c r="A16" s="2" t="s">
        <v>15</v>
      </c>
      <c r="B16" s="18">
        <v>32007.01</v>
      </c>
      <c r="C16" s="2" t="s">
        <v>31</v>
      </c>
      <c r="D16" s="2" t="s">
        <v>24</v>
      </c>
      <c r="E16" s="6">
        <v>5757</v>
      </c>
      <c r="F16" s="6"/>
      <c r="G16" s="11">
        <f>Table1456[[#This Row],[Unit Rate(excl. GST)]]*Table1456[[#This Row],[Quantity]]</f>
        <v>0</v>
      </c>
    </row>
    <row r="17" spans="1:7" s="2" customFormat="1" x14ac:dyDescent="0.25">
      <c r="A17" s="2" t="s">
        <v>15</v>
      </c>
      <c r="B17" s="18">
        <v>32014.01</v>
      </c>
      <c r="C17" s="2" t="s">
        <v>32</v>
      </c>
      <c r="D17" s="2" t="s">
        <v>28</v>
      </c>
      <c r="E17" s="6">
        <v>27</v>
      </c>
      <c r="F17" s="6"/>
      <c r="G17" s="11">
        <f>Table1456[[#This Row],[Unit Rate(excl. GST)]]*Table1456[[#This Row],[Quantity]]</f>
        <v>0</v>
      </c>
    </row>
    <row r="18" spans="1:7" s="2" customFormat="1" x14ac:dyDescent="0.25">
      <c r="A18" s="2" t="s">
        <v>15</v>
      </c>
      <c r="B18" s="18" t="s">
        <v>33</v>
      </c>
      <c r="C18" s="2" t="s">
        <v>34</v>
      </c>
      <c r="D18" s="2" t="s">
        <v>28</v>
      </c>
      <c r="E18" s="6">
        <v>3</v>
      </c>
      <c r="F18" s="6"/>
      <c r="G18" s="11">
        <f>Table1456[[#This Row],[Unit Rate(excl. GST)]]*Table1456[[#This Row],[Quantity]]</f>
        <v>0</v>
      </c>
    </row>
    <row r="19" spans="1:7" s="2" customFormat="1" x14ac:dyDescent="0.25">
      <c r="A19" s="2" t="s">
        <v>15</v>
      </c>
      <c r="B19" s="18" t="s">
        <v>35</v>
      </c>
      <c r="C19" s="2" t="s">
        <v>36</v>
      </c>
      <c r="D19" s="2" t="s">
        <v>28</v>
      </c>
      <c r="E19" s="6">
        <v>67</v>
      </c>
      <c r="F19" s="6"/>
      <c r="G19" s="11">
        <f>Table1456[[#This Row],[Unit Rate(excl. GST)]]*Table1456[[#This Row],[Quantity]]</f>
        <v>0</v>
      </c>
    </row>
    <row r="20" spans="1:7" s="2" customFormat="1" x14ac:dyDescent="0.25">
      <c r="A20" s="2" t="s">
        <v>15</v>
      </c>
      <c r="B20" s="18" t="s">
        <v>37</v>
      </c>
      <c r="C20" s="2" t="s">
        <v>38</v>
      </c>
      <c r="D20" s="2" t="s">
        <v>28</v>
      </c>
      <c r="E20" s="6">
        <v>7</v>
      </c>
      <c r="F20" s="6"/>
      <c r="G20" s="11">
        <f>Table1456[[#This Row],[Unit Rate(excl. GST)]]*Table1456[[#This Row],[Quantity]]</f>
        <v>0</v>
      </c>
    </row>
    <row r="21" spans="1:7" x14ac:dyDescent="0.25">
      <c r="A21" s="2" t="s">
        <v>15</v>
      </c>
      <c r="B21" s="4" t="s">
        <v>39</v>
      </c>
      <c r="C21" s="4"/>
      <c r="D21" s="4"/>
      <c r="E21" s="7"/>
      <c r="F21" s="7"/>
      <c r="G21" s="11"/>
    </row>
    <row r="22" spans="1:7" x14ac:dyDescent="0.25">
      <c r="A22" s="2" t="s">
        <v>15</v>
      </c>
      <c r="B22" s="19">
        <v>32101.01</v>
      </c>
      <c r="C22" s="2" t="s">
        <v>40</v>
      </c>
      <c r="D22" s="2" t="s">
        <v>28</v>
      </c>
      <c r="E22" s="9">
        <v>2035</v>
      </c>
      <c r="F22" s="9"/>
      <c r="G22" s="11">
        <f>Table1456[[#This Row],[Unit Rate(excl. GST)]]*Table1456[[#This Row],[Quantity]]</f>
        <v>0</v>
      </c>
    </row>
    <row r="23" spans="1:7" x14ac:dyDescent="0.25">
      <c r="A23" s="2" t="s">
        <v>15</v>
      </c>
      <c r="B23" s="19" t="s">
        <v>41</v>
      </c>
      <c r="C23" s="2" t="s">
        <v>42</v>
      </c>
      <c r="D23" s="2" t="s">
        <v>28</v>
      </c>
      <c r="E23" s="9">
        <v>321</v>
      </c>
      <c r="F23" s="9"/>
      <c r="G23" s="11">
        <f>Table1456[[#This Row],[Unit Rate(excl. GST)]]*Table1456[[#This Row],[Quantity]]</f>
        <v>0</v>
      </c>
    </row>
    <row r="24" spans="1:7" x14ac:dyDescent="0.25">
      <c r="A24" s="2" t="s">
        <v>15</v>
      </c>
      <c r="B24" s="19" t="s">
        <v>43</v>
      </c>
      <c r="C24" s="2" t="s">
        <v>44</v>
      </c>
      <c r="D24" s="2" t="s">
        <v>28</v>
      </c>
      <c r="E24" s="9">
        <v>2</v>
      </c>
      <c r="F24" s="9"/>
      <c r="G24" s="11">
        <f>Table1456[[#This Row],[Unit Rate(excl. GST)]]*Table1456[[#This Row],[Quantity]]</f>
        <v>0</v>
      </c>
    </row>
    <row r="25" spans="1:7" x14ac:dyDescent="0.25">
      <c r="A25" s="2" t="s">
        <v>15</v>
      </c>
      <c r="B25" s="19" t="s">
        <v>45</v>
      </c>
      <c r="C25" s="2" t="s">
        <v>46</v>
      </c>
      <c r="D25" s="2" t="s">
        <v>28</v>
      </c>
      <c r="E25" s="9">
        <v>100</v>
      </c>
      <c r="F25" s="9"/>
      <c r="G25" s="11">
        <f>Table1456[[#This Row],[Unit Rate(excl. GST)]]*Table1456[[#This Row],[Quantity]]</f>
        <v>0</v>
      </c>
    </row>
    <row r="26" spans="1:7" ht="30" x14ac:dyDescent="0.25">
      <c r="A26" s="2" t="s">
        <v>15</v>
      </c>
      <c r="B26" s="19" t="s">
        <v>47</v>
      </c>
      <c r="C26" s="2" t="s">
        <v>48</v>
      </c>
      <c r="D26" s="2" t="s">
        <v>28</v>
      </c>
      <c r="E26" s="9">
        <v>1020</v>
      </c>
      <c r="F26" s="9"/>
      <c r="G26" s="11">
        <f>Table1456[[#This Row],[Unit Rate(excl. GST)]]*Table1456[[#This Row],[Quantity]]</f>
        <v>0</v>
      </c>
    </row>
    <row r="27" spans="1:7" x14ac:dyDescent="0.25">
      <c r="A27" s="2" t="s">
        <v>15</v>
      </c>
      <c r="B27" s="4" t="s">
        <v>49</v>
      </c>
      <c r="C27" s="4"/>
      <c r="D27" s="4"/>
      <c r="E27" s="7"/>
      <c r="F27" s="9"/>
      <c r="G27" s="11"/>
    </row>
    <row r="28" spans="1:7" x14ac:dyDescent="0.25">
      <c r="A28" s="2" t="s">
        <v>15</v>
      </c>
      <c r="B28" s="1">
        <v>32201.01</v>
      </c>
      <c r="C28" s="1" t="s">
        <v>50</v>
      </c>
      <c r="D28" s="2" t="s">
        <v>28</v>
      </c>
      <c r="E28" s="9">
        <v>316</v>
      </c>
      <c r="F28" s="9"/>
      <c r="G28" s="11">
        <f>Table1456[[#This Row],[Unit Rate(excl. GST)]]*Table1456[[#This Row],[Quantity]]</f>
        <v>0</v>
      </c>
    </row>
    <row r="29" spans="1:7" s="2" customFormat="1" x14ac:dyDescent="0.25">
      <c r="A29" s="2" t="s">
        <v>15</v>
      </c>
      <c r="B29" s="2">
        <v>32201.02</v>
      </c>
      <c r="C29" s="2" t="s">
        <v>51</v>
      </c>
      <c r="D29" s="2" t="s">
        <v>28</v>
      </c>
      <c r="E29" s="6">
        <v>3</v>
      </c>
      <c r="F29" s="6"/>
      <c r="G29" s="11">
        <f>Table1456[[#This Row],[Unit Rate(excl. GST)]]*Table1456[[#This Row],[Quantity]]</f>
        <v>0</v>
      </c>
    </row>
    <row r="30" spans="1:7" s="2" customFormat="1" x14ac:dyDescent="0.25">
      <c r="A30" s="2" t="s">
        <v>15</v>
      </c>
      <c r="B30" s="4" t="s">
        <v>52</v>
      </c>
      <c r="E30" s="6"/>
      <c r="F30" s="6"/>
      <c r="G30" s="11"/>
    </row>
    <row r="31" spans="1:7" s="2" customFormat="1" x14ac:dyDescent="0.25">
      <c r="A31" s="2" t="s">
        <v>15</v>
      </c>
      <c r="B31" s="19" t="s">
        <v>53</v>
      </c>
      <c r="C31" s="2" t="s">
        <v>54</v>
      </c>
      <c r="D31" s="2" t="s">
        <v>24</v>
      </c>
      <c r="E31" s="6">
        <v>4444</v>
      </c>
      <c r="F31" s="6"/>
      <c r="G31" s="11">
        <f>Table1456[[#This Row],[Unit Rate(excl. GST)]]*Table1456[[#This Row],[Quantity]]</f>
        <v>0</v>
      </c>
    </row>
    <row r="32" spans="1:7" s="2" customFormat="1" x14ac:dyDescent="0.25">
      <c r="A32" s="2" t="s">
        <v>15</v>
      </c>
      <c r="B32" s="19" t="s">
        <v>55</v>
      </c>
      <c r="C32" s="2" t="s">
        <v>56</v>
      </c>
      <c r="D32" s="2" t="s">
        <v>24</v>
      </c>
      <c r="E32" s="6">
        <v>496</v>
      </c>
      <c r="F32" s="6"/>
      <c r="G32" s="11">
        <f>Table1456[[#This Row],[Unit Rate(excl. GST)]]*Table1456[[#This Row],[Quantity]]</f>
        <v>0</v>
      </c>
    </row>
    <row r="33" spans="1:7" s="2" customFormat="1" ht="30" x14ac:dyDescent="0.25">
      <c r="A33" s="2" t="s">
        <v>15</v>
      </c>
      <c r="B33" s="19" t="s">
        <v>57</v>
      </c>
      <c r="C33" s="2" t="s">
        <v>58</v>
      </c>
      <c r="D33" s="2" t="s">
        <v>28</v>
      </c>
      <c r="E33" s="6">
        <v>745</v>
      </c>
      <c r="F33" s="6"/>
      <c r="G33" s="11">
        <f>Table1456[[#This Row],[Unit Rate(excl. GST)]]*Table1456[[#This Row],[Quantity]]</f>
        <v>0</v>
      </c>
    </row>
    <row r="34" spans="1:7" s="2" customFormat="1" x14ac:dyDescent="0.25">
      <c r="A34" s="2" t="s">
        <v>15</v>
      </c>
      <c r="B34" s="19" t="s">
        <v>59</v>
      </c>
      <c r="C34" s="2" t="s">
        <v>60</v>
      </c>
      <c r="D34" s="2" t="s">
        <v>28</v>
      </c>
      <c r="E34" s="6">
        <v>112</v>
      </c>
      <c r="F34" s="6"/>
      <c r="G34" s="11">
        <f>Table1456[[#This Row],[Unit Rate(excl. GST)]]*Table1456[[#This Row],[Quantity]]</f>
        <v>0</v>
      </c>
    </row>
    <row r="35" spans="1:7" s="2" customFormat="1" x14ac:dyDescent="0.25">
      <c r="A35" s="2" t="s">
        <v>15</v>
      </c>
      <c r="B35" s="18" t="s">
        <v>61</v>
      </c>
      <c r="C35" s="2" t="s">
        <v>62</v>
      </c>
      <c r="D35" s="2" t="s">
        <v>28</v>
      </c>
      <c r="E35" s="6">
        <v>9</v>
      </c>
      <c r="F35" s="6"/>
      <c r="G35" s="11">
        <f>Table1456[[#This Row],[Unit Rate(excl. GST)]]*Table1456[[#This Row],[Quantity]]</f>
        <v>0</v>
      </c>
    </row>
    <row r="36" spans="1:7" s="2" customFormat="1" x14ac:dyDescent="0.25">
      <c r="A36" s="2" t="s">
        <v>15</v>
      </c>
      <c r="B36" s="18" t="s">
        <v>63</v>
      </c>
      <c r="C36" s="2" t="s">
        <v>64</v>
      </c>
      <c r="D36" s="2" t="s">
        <v>65</v>
      </c>
      <c r="E36" s="6">
        <v>3.36</v>
      </c>
      <c r="F36" s="6"/>
      <c r="G36" s="11">
        <f>Table1456[[#This Row],[Unit Rate(excl. GST)]]*Table1456[[#This Row],[Quantity]]</f>
        <v>0</v>
      </c>
    </row>
    <row r="37" spans="1:7" x14ac:dyDescent="0.25">
      <c r="A37" s="2" t="s">
        <v>15</v>
      </c>
      <c r="B37" s="4" t="s">
        <v>66</v>
      </c>
      <c r="D37" s="4"/>
      <c r="E37" s="7"/>
      <c r="F37" s="7"/>
      <c r="G37" s="11"/>
    </row>
    <row r="38" spans="1:7" ht="30" x14ac:dyDescent="0.25">
      <c r="A38" s="2" t="s">
        <v>15</v>
      </c>
      <c r="B38" s="19" t="s">
        <v>67</v>
      </c>
      <c r="C38" s="2" t="s">
        <v>68</v>
      </c>
      <c r="D38" s="2" t="s">
        <v>28</v>
      </c>
      <c r="E38" s="9">
        <v>30</v>
      </c>
      <c r="F38" s="9"/>
      <c r="G38" s="11">
        <f>Table1456[[#This Row],[Unit Rate(excl. GST)]]*Table1456[[#This Row],[Quantity]]</f>
        <v>0</v>
      </c>
    </row>
    <row r="39" spans="1:7" ht="30" x14ac:dyDescent="0.25">
      <c r="A39" s="2" t="s">
        <v>15</v>
      </c>
      <c r="B39" s="19" t="s">
        <v>69</v>
      </c>
      <c r="C39" s="2" t="s">
        <v>70</v>
      </c>
      <c r="D39" s="2" t="s">
        <v>28</v>
      </c>
      <c r="E39" s="9">
        <v>74</v>
      </c>
      <c r="F39" s="9"/>
      <c r="G39" s="11">
        <f>Table1456[[#This Row],[Unit Rate(excl. GST)]]*Table1456[[#This Row],[Quantity]]</f>
        <v>0</v>
      </c>
    </row>
    <row r="40" spans="1:7" x14ac:dyDescent="0.25">
      <c r="A40" s="2" t="s">
        <v>15</v>
      </c>
      <c r="B40" s="19">
        <v>32402.03</v>
      </c>
      <c r="C40" s="2" t="s">
        <v>71</v>
      </c>
      <c r="D40" s="2" t="s">
        <v>28</v>
      </c>
      <c r="E40" s="9">
        <v>1223</v>
      </c>
      <c r="F40" s="9"/>
      <c r="G40" s="11">
        <f>Table1456[[#This Row],[Unit Rate(excl. GST)]]*Table1456[[#This Row],[Quantity]]</f>
        <v>0</v>
      </c>
    </row>
    <row r="41" spans="1:7" x14ac:dyDescent="0.25">
      <c r="A41" s="2" t="s">
        <v>15</v>
      </c>
      <c r="B41" s="19">
        <v>32402.04</v>
      </c>
      <c r="C41" s="2" t="s">
        <v>72</v>
      </c>
      <c r="D41" s="2" t="s">
        <v>28</v>
      </c>
      <c r="E41" s="9">
        <v>95</v>
      </c>
      <c r="F41" s="9"/>
      <c r="G41" s="11">
        <f>Table1456[[#This Row],[Unit Rate(excl. GST)]]*Table1456[[#This Row],[Quantity]]</f>
        <v>0</v>
      </c>
    </row>
    <row r="42" spans="1:7" x14ac:dyDescent="0.25">
      <c r="A42" s="2" t="s">
        <v>15</v>
      </c>
      <c r="B42" s="4" t="s">
        <v>73</v>
      </c>
      <c r="C42" s="4"/>
      <c r="E42" s="9"/>
      <c r="F42" s="9"/>
      <c r="G42" s="11"/>
    </row>
    <row r="43" spans="1:7" x14ac:dyDescent="0.25">
      <c r="A43" s="2" t="s">
        <v>15</v>
      </c>
      <c r="B43" s="19">
        <v>40002.01</v>
      </c>
      <c r="C43" s="1" t="s">
        <v>74</v>
      </c>
      <c r="D43" s="2" t="s">
        <v>28</v>
      </c>
      <c r="E43" s="9">
        <v>1108</v>
      </c>
      <c r="F43" s="9"/>
      <c r="G43" s="11">
        <f>Table1456[[#This Row],[Unit Rate(excl. GST)]]*Table1456[[#This Row],[Quantity]]</f>
        <v>0</v>
      </c>
    </row>
    <row r="44" spans="1:7" x14ac:dyDescent="0.25">
      <c r="A44" s="2" t="s">
        <v>15</v>
      </c>
      <c r="B44" s="19">
        <v>40002.019999999997</v>
      </c>
      <c r="C44" s="1" t="s">
        <v>75</v>
      </c>
      <c r="D44" s="2" t="s">
        <v>28</v>
      </c>
      <c r="E44" s="9">
        <v>56</v>
      </c>
      <c r="F44" s="9"/>
      <c r="G44" s="11">
        <f>Table1456[[#This Row],[Unit Rate(excl. GST)]]*Table1456[[#This Row],[Quantity]]</f>
        <v>0</v>
      </c>
    </row>
    <row r="45" spans="1:7" s="2" customFormat="1" ht="15" customHeight="1" x14ac:dyDescent="0.25">
      <c r="A45" s="2" t="s">
        <v>15</v>
      </c>
      <c r="B45" s="18">
        <v>40004.01</v>
      </c>
      <c r="C45" s="2" t="s">
        <v>76</v>
      </c>
      <c r="D45" s="2" t="s">
        <v>28</v>
      </c>
      <c r="E45" s="6">
        <v>840</v>
      </c>
      <c r="F45" s="6"/>
      <c r="G45" s="11">
        <f>Table1456[[#This Row],[Unit Rate(excl. GST)]]*Table1456[[#This Row],[Quantity]]</f>
        <v>0</v>
      </c>
    </row>
    <row r="46" spans="1:7" s="2" customFormat="1" ht="15" customHeight="1" x14ac:dyDescent="0.25">
      <c r="A46" s="2" t="s">
        <v>15</v>
      </c>
      <c r="B46" s="4" t="s">
        <v>77</v>
      </c>
      <c r="E46" s="6"/>
      <c r="F46" s="6"/>
      <c r="G46" s="11"/>
    </row>
    <row r="47" spans="1:7" s="2" customFormat="1" ht="15" customHeight="1" x14ac:dyDescent="0.25">
      <c r="A47" s="2" t="s">
        <v>15</v>
      </c>
      <c r="B47" s="18">
        <v>40214.01</v>
      </c>
      <c r="C47" s="2" t="s">
        <v>78</v>
      </c>
      <c r="D47" s="2" t="s">
        <v>24</v>
      </c>
      <c r="E47" s="6">
        <v>3725</v>
      </c>
      <c r="F47" s="6"/>
      <c r="G47" s="11">
        <f>Table1456[[#This Row],[Unit Rate(excl. GST)]]*Table1456[[#This Row],[Quantity]]</f>
        <v>0</v>
      </c>
    </row>
    <row r="48" spans="1:7" s="2" customFormat="1" ht="15" customHeight="1" x14ac:dyDescent="0.25">
      <c r="A48" s="2" t="s">
        <v>15</v>
      </c>
      <c r="B48" s="18">
        <v>40209.01</v>
      </c>
      <c r="C48" s="2" t="s">
        <v>79</v>
      </c>
      <c r="D48" s="2" t="s">
        <v>24</v>
      </c>
      <c r="E48" s="6">
        <v>3725</v>
      </c>
      <c r="F48" s="6"/>
      <c r="G48" s="11"/>
    </row>
    <row r="49" spans="1:7" s="2" customFormat="1" ht="15" customHeight="1" x14ac:dyDescent="0.25">
      <c r="A49" s="2" t="s">
        <v>15</v>
      </c>
      <c r="B49" s="18">
        <v>40215.01</v>
      </c>
      <c r="C49" s="2" t="s">
        <v>80</v>
      </c>
      <c r="D49" s="2" t="s">
        <v>81</v>
      </c>
      <c r="E49" s="6">
        <v>64.256249999999994</v>
      </c>
      <c r="F49" s="6"/>
      <c r="G49" s="11">
        <f>Table1456[[#This Row],[Unit Rate(excl. GST)]]*Table1456[[#This Row],[Quantity]]</f>
        <v>0</v>
      </c>
    </row>
    <row r="50" spans="1:7" s="2" customFormat="1" ht="15" customHeight="1" x14ac:dyDescent="0.25">
      <c r="A50" s="2" t="s">
        <v>15</v>
      </c>
      <c r="B50" s="18">
        <v>40216.01</v>
      </c>
      <c r="C50" s="2" t="s">
        <v>82</v>
      </c>
      <c r="D50" s="2" t="s">
        <v>24</v>
      </c>
      <c r="E50" s="6">
        <v>3725</v>
      </c>
      <c r="F50" s="6"/>
      <c r="G50" s="11">
        <f>Table1456[[#This Row],[Unit Rate(excl. GST)]]*Table1456[[#This Row],[Quantity]]</f>
        <v>0</v>
      </c>
    </row>
    <row r="51" spans="1:7" x14ac:dyDescent="0.25">
      <c r="A51" s="2" t="s">
        <v>15</v>
      </c>
      <c r="B51" s="4" t="s">
        <v>83</v>
      </c>
      <c r="E51" s="9"/>
      <c r="F51" s="9"/>
      <c r="G51" s="11"/>
    </row>
    <row r="52" spans="1:7" x14ac:dyDescent="0.25">
      <c r="A52" s="2" t="s">
        <v>15</v>
      </c>
      <c r="B52" s="1">
        <v>40721.01</v>
      </c>
      <c r="C52" s="2" t="s">
        <v>84</v>
      </c>
      <c r="D52" s="2" t="s">
        <v>85</v>
      </c>
      <c r="E52" s="9">
        <v>6878</v>
      </c>
      <c r="F52" s="9"/>
      <c r="G52" s="11">
        <f>Table1456[[#This Row],[Unit Rate(excl. GST)]]*Table1456[[#This Row],[Quantity]]</f>
        <v>0</v>
      </c>
    </row>
    <row r="53" spans="1:7" x14ac:dyDescent="0.25">
      <c r="A53" s="2" t="s">
        <v>15</v>
      </c>
      <c r="B53" s="1">
        <v>40721.019999999997</v>
      </c>
      <c r="C53" s="2" t="s">
        <v>86</v>
      </c>
      <c r="D53" s="2" t="s">
        <v>85</v>
      </c>
      <c r="E53" s="9">
        <v>552</v>
      </c>
      <c r="F53" s="9"/>
      <c r="G53" s="11">
        <f>Table1456[[#This Row],[Unit Rate(excl. GST)]]*Table1456[[#This Row],[Quantity]]</f>
        <v>0</v>
      </c>
    </row>
    <row r="54" spans="1:7" x14ac:dyDescent="0.25">
      <c r="A54" s="2" t="s">
        <v>15</v>
      </c>
      <c r="B54" s="1">
        <v>40721.03</v>
      </c>
      <c r="C54" s="2" t="s">
        <v>87</v>
      </c>
      <c r="D54" s="2" t="s">
        <v>85</v>
      </c>
      <c r="E54" s="9">
        <v>10809</v>
      </c>
      <c r="F54" s="9"/>
      <c r="G54" s="11">
        <f>Table1456[[#This Row],[Unit Rate(excl. GST)]]*Table1456[[#This Row],[Quantity]]</f>
        <v>0</v>
      </c>
    </row>
    <row r="55" spans="1:7" x14ac:dyDescent="0.25">
      <c r="A55" s="2" t="s">
        <v>15</v>
      </c>
      <c r="B55" s="1">
        <v>40721.040000000001</v>
      </c>
      <c r="C55" s="2" t="s">
        <v>88</v>
      </c>
      <c r="D55" s="2" t="s">
        <v>85</v>
      </c>
      <c r="E55" s="9">
        <v>868</v>
      </c>
      <c r="F55" s="9"/>
      <c r="G55" s="11">
        <f>Table1456[[#This Row],[Unit Rate(excl. GST)]]*Table1456[[#This Row],[Quantity]]</f>
        <v>0</v>
      </c>
    </row>
    <row r="56" spans="1:7" x14ac:dyDescent="0.25">
      <c r="A56" s="2" t="s">
        <v>15</v>
      </c>
      <c r="B56" s="1">
        <v>40723.01</v>
      </c>
      <c r="C56" s="2" t="s">
        <v>89</v>
      </c>
      <c r="D56" s="2" t="s">
        <v>28</v>
      </c>
      <c r="E56" s="9">
        <v>50</v>
      </c>
      <c r="F56" s="9"/>
      <c r="G56" s="11">
        <f>Table1456[[#This Row],[Unit Rate(excl. GST)]]*Table1456[[#This Row],[Quantity]]</f>
        <v>0</v>
      </c>
    </row>
    <row r="57" spans="1:7" x14ac:dyDescent="0.25">
      <c r="A57" s="2" t="s">
        <v>15</v>
      </c>
      <c r="B57" s="1">
        <v>40723.019999999997</v>
      </c>
      <c r="C57" s="2" t="s">
        <v>90</v>
      </c>
      <c r="D57" s="2" t="s">
        <v>28</v>
      </c>
      <c r="E57" s="9">
        <v>4</v>
      </c>
      <c r="F57" s="9"/>
      <c r="G57" s="11">
        <f>Table1456[[#This Row],[Unit Rate(excl. GST)]]*Table1456[[#This Row],[Quantity]]</f>
        <v>0</v>
      </c>
    </row>
    <row r="58" spans="1:7" x14ac:dyDescent="0.25">
      <c r="A58" s="2" t="s">
        <v>15</v>
      </c>
      <c r="B58" s="1">
        <v>40723.03</v>
      </c>
      <c r="C58" s="2" t="s">
        <v>91</v>
      </c>
      <c r="D58" s="2" t="s">
        <v>28</v>
      </c>
      <c r="E58" s="9">
        <v>38</v>
      </c>
      <c r="F58" s="9"/>
      <c r="G58" s="11">
        <f>Table1456[[#This Row],[Unit Rate(excl. GST)]]*Table1456[[#This Row],[Quantity]]</f>
        <v>0</v>
      </c>
    </row>
    <row r="59" spans="1:7" x14ac:dyDescent="0.25">
      <c r="A59" s="2" t="s">
        <v>15</v>
      </c>
      <c r="B59" s="1">
        <v>40723.040000000001</v>
      </c>
      <c r="C59" s="2" t="s">
        <v>92</v>
      </c>
      <c r="D59" s="2" t="s">
        <v>28</v>
      </c>
      <c r="E59" s="9">
        <v>4</v>
      </c>
      <c r="F59" s="9"/>
      <c r="G59" s="11">
        <f>Table1456[[#This Row],[Unit Rate(excl. GST)]]*Table1456[[#This Row],[Quantity]]</f>
        <v>0</v>
      </c>
    </row>
    <row r="60" spans="1:7" x14ac:dyDescent="0.25">
      <c r="A60" s="2" t="s">
        <v>15</v>
      </c>
      <c r="B60" s="19" t="s">
        <v>93</v>
      </c>
      <c r="C60" s="2" t="s">
        <v>94</v>
      </c>
      <c r="D60" s="2" t="s">
        <v>85</v>
      </c>
      <c r="E60" s="9">
        <v>102</v>
      </c>
      <c r="F60" s="9"/>
      <c r="G60" s="11">
        <f>Table1456[[#This Row],[Unit Rate(excl. GST)]]*Table1456[[#This Row],[Quantity]]</f>
        <v>0</v>
      </c>
    </row>
    <row r="61" spans="1:7" x14ac:dyDescent="0.25">
      <c r="A61" s="2" t="s">
        <v>15</v>
      </c>
      <c r="B61" s="19" t="s">
        <v>95</v>
      </c>
      <c r="C61" s="2" t="s">
        <v>96</v>
      </c>
      <c r="D61" s="2" t="s">
        <v>85</v>
      </c>
      <c r="E61" s="9">
        <v>9</v>
      </c>
      <c r="F61" s="9"/>
      <c r="G61" s="11">
        <f>Table1456[[#This Row],[Unit Rate(excl. GST)]]*Table1456[[#This Row],[Quantity]]</f>
        <v>0</v>
      </c>
    </row>
    <row r="62" spans="1:7" x14ac:dyDescent="0.25">
      <c r="A62" s="2" t="s">
        <v>15</v>
      </c>
      <c r="B62" s="19" t="s">
        <v>97</v>
      </c>
      <c r="C62" s="2" t="s">
        <v>98</v>
      </c>
      <c r="D62" s="2" t="s">
        <v>85</v>
      </c>
      <c r="E62" s="9">
        <v>355</v>
      </c>
      <c r="F62" s="9"/>
      <c r="G62" s="11">
        <f>Table1456[[#This Row],[Unit Rate(excl. GST)]]*Table1456[[#This Row],[Quantity]]</f>
        <v>0</v>
      </c>
    </row>
    <row r="63" spans="1:7" x14ac:dyDescent="0.25">
      <c r="A63" s="2" t="s">
        <v>15</v>
      </c>
      <c r="B63" s="19" t="s">
        <v>99</v>
      </c>
      <c r="C63" s="2" t="s">
        <v>100</v>
      </c>
      <c r="D63" s="2" t="s">
        <v>85</v>
      </c>
      <c r="E63" s="9">
        <v>30</v>
      </c>
      <c r="F63" s="9"/>
      <c r="G63" s="11">
        <f>Table1456[[#This Row],[Unit Rate(excl. GST)]]*Table1456[[#This Row],[Quantity]]</f>
        <v>0</v>
      </c>
    </row>
    <row r="64" spans="1:7" x14ac:dyDescent="0.25">
      <c r="A64" s="2" t="s">
        <v>15</v>
      </c>
      <c r="B64" s="4" t="s">
        <v>101</v>
      </c>
      <c r="C64" s="2"/>
      <c r="D64" s="2"/>
      <c r="F64" s="9"/>
      <c r="G64" s="11"/>
    </row>
    <row r="65" spans="1:7" x14ac:dyDescent="0.25">
      <c r="A65" s="2" t="s">
        <v>15</v>
      </c>
      <c r="B65" s="1">
        <v>50001.01</v>
      </c>
      <c r="C65" s="2" t="s">
        <v>102</v>
      </c>
      <c r="D65" s="2" t="s">
        <v>18</v>
      </c>
      <c r="E65" s="1">
        <v>1</v>
      </c>
      <c r="F65" s="9"/>
      <c r="G65" s="11">
        <f>Table1456[[#This Row],[Unit Rate(excl. GST)]]*Table1456[[#This Row],[Quantity]]</f>
        <v>0</v>
      </c>
    </row>
    <row r="66" spans="1:7" x14ac:dyDescent="0.25">
      <c r="A66" s="2" t="s">
        <v>15</v>
      </c>
      <c r="B66" s="4" t="s">
        <v>103</v>
      </c>
      <c r="C66" s="2"/>
      <c r="D66" s="2"/>
      <c r="F66" s="9"/>
      <c r="G66" s="11"/>
    </row>
    <row r="67" spans="1:7" x14ac:dyDescent="0.25">
      <c r="A67" s="2" t="s">
        <v>15</v>
      </c>
      <c r="B67" s="1">
        <v>50051.01</v>
      </c>
      <c r="C67" s="2" t="s">
        <v>104</v>
      </c>
      <c r="D67" s="2" t="s">
        <v>105</v>
      </c>
      <c r="E67" s="9">
        <v>8</v>
      </c>
      <c r="F67" s="9"/>
      <c r="G67" s="11">
        <f>Table1456[[#This Row],[Unit Rate(excl. GST)]]*Table1456[[#This Row],[Quantity]]</f>
        <v>0</v>
      </c>
    </row>
    <row r="68" spans="1:7" x14ac:dyDescent="0.25">
      <c r="A68" s="2" t="s">
        <v>15</v>
      </c>
      <c r="B68" s="1">
        <v>50051.01</v>
      </c>
      <c r="C68" s="2" t="s">
        <v>106</v>
      </c>
      <c r="D68" s="2" t="s">
        <v>105</v>
      </c>
      <c r="E68" s="9">
        <v>12</v>
      </c>
      <c r="F68" s="9"/>
      <c r="G68" s="11">
        <f>Table1456[[#This Row],[Unit Rate(excl. GST)]]*Table1456[[#This Row],[Quantity]]</f>
        <v>0</v>
      </c>
    </row>
    <row r="69" spans="1:7" x14ac:dyDescent="0.25">
      <c r="A69" s="2" t="s">
        <v>15</v>
      </c>
      <c r="B69" s="1">
        <v>50052.01</v>
      </c>
      <c r="C69" s="2" t="s">
        <v>107</v>
      </c>
      <c r="D69" s="2" t="s">
        <v>18</v>
      </c>
      <c r="E69" s="1">
        <v>1</v>
      </c>
      <c r="F69" s="9"/>
      <c r="G69" s="11">
        <f>Table1456[[#This Row],[Unit Rate(excl. GST)]]*Table1456[[#This Row],[Quantity]]</f>
        <v>0</v>
      </c>
    </row>
    <row r="70" spans="1:7" x14ac:dyDescent="0.25">
      <c r="A70" s="2" t="s">
        <v>15</v>
      </c>
      <c r="B70" s="1">
        <v>50054.01</v>
      </c>
      <c r="C70" s="2" t="s">
        <v>108</v>
      </c>
      <c r="D70" s="2" t="s">
        <v>18</v>
      </c>
      <c r="E70" s="1">
        <v>1</v>
      </c>
      <c r="F70" s="9"/>
      <c r="G70" s="11">
        <f>Table1456[[#This Row],[Unit Rate(excl. GST)]]*Table1456[[#This Row],[Quantity]]</f>
        <v>0</v>
      </c>
    </row>
    <row r="71" spans="1:7" x14ac:dyDescent="0.25">
      <c r="A71" s="2" t="s">
        <v>15</v>
      </c>
      <c r="B71" s="1">
        <v>50056.01</v>
      </c>
      <c r="C71" s="2" t="s">
        <v>109</v>
      </c>
      <c r="D71" s="2" t="s">
        <v>18</v>
      </c>
      <c r="E71" s="1">
        <v>1</v>
      </c>
      <c r="F71" s="9"/>
      <c r="G71" s="11">
        <f>Table1456[[#This Row],[Unit Rate(excl. GST)]]*Table1456[[#This Row],[Quantity]]</f>
        <v>0</v>
      </c>
    </row>
    <row r="72" spans="1:7" x14ac:dyDescent="0.25">
      <c r="A72" s="2" t="s">
        <v>15</v>
      </c>
      <c r="B72" s="1">
        <v>50058.01</v>
      </c>
      <c r="C72" s="2" t="s">
        <v>110</v>
      </c>
      <c r="D72" s="2" t="s">
        <v>18</v>
      </c>
      <c r="E72" s="1">
        <v>1</v>
      </c>
      <c r="F72" s="9"/>
      <c r="G72" s="11">
        <f>Table1456[[#This Row],[Unit Rate(excl. GST)]]*Table1456[[#This Row],[Quantity]]</f>
        <v>0</v>
      </c>
    </row>
    <row r="73" spans="1:7" x14ac:dyDescent="0.25">
      <c r="A73" s="2" t="s">
        <v>15</v>
      </c>
      <c r="B73" s="4" t="s">
        <v>111</v>
      </c>
      <c r="F73" s="9"/>
      <c r="G73" s="11"/>
    </row>
    <row r="74" spans="1:7" x14ac:dyDescent="0.25">
      <c r="A74" s="2" t="s">
        <v>15</v>
      </c>
      <c r="B74" s="19" t="s">
        <v>112</v>
      </c>
      <c r="C74" s="1" t="s">
        <v>113</v>
      </c>
      <c r="D74" s="2" t="s">
        <v>28</v>
      </c>
      <c r="E74" s="9">
        <v>686</v>
      </c>
      <c r="F74" s="9"/>
      <c r="G74" s="11">
        <f>Table1456[[#This Row],[Unit Rate(excl. GST)]]*Table1456[[#This Row],[Quantity]]</f>
        <v>0</v>
      </c>
    </row>
    <row r="75" spans="1:7" s="2" customFormat="1" x14ac:dyDescent="0.25">
      <c r="A75" s="2" t="s">
        <v>15</v>
      </c>
      <c r="B75" s="18" t="s">
        <v>114</v>
      </c>
      <c r="C75" s="2" t="s">
        <v>115</v>
      </c>
      <c r="D75" s="2" t="s">
        <v>28</v>
      </c>
      <c r="E75" s="6">
        <v>22</v>
      </c>
      <c r="F75" s="6"/>
      <c r="G75" s="11">
        <f>Table1456[[#This Row],[Unit Rate(excl. GST)]]*Table1456[[#This Row],[Quantity]]</f>
        <v>0</v>
      </c>
    </row>
    <row r="76" spans="1:7" s="2" customFormat="1" x14ac:dyDescent="0.25">
      <c r="A76" s="2" t="s">
        <v>15</v>
      </c>
      <c r="B76" s="4" t="s">
        <v>116</v>
      </c>
      <c r="F76" s="6"/>
      <c r="G76" s="11"/>
    </row>
    <row r="77" spans="1:7" s="2" customFormat="1" x14ac:dyDescent="0.25">
      <c r="A77" s="2" t="s">
        <v>15</v>
      </c>
      <c r="B77" s="1">
        <v>50803.01</v>
      </c>
      <c r="C77" s="2" t="s">
        <v>117</v>
      </c>
      <c r="D77" s="2" t="s">
        <v>24</v>
      </c>
      <c r="E77" s="6">
        <v>4378</v>
      </c>
      <c r="F77" s="6"/>
      <c r="G77" s="11">
        <f>Table1456[[#This Row],[Unit Rate(excl. GST)]]*Table1456[[#This Row],[Quantity]]</f>
        <v>0</v>
      </c>
    </row>
    <row r="78" spans="1:7" s="2" customFormat="1" x14ac:dyDescent="0.25">
      <c r="A78" s="2" t="s">
        <v>15</v>
      </c>
      <c r="B78" s="2">
        <v>50803.02</v>
      </c>
      <c r="C78" s="2" t="s">
        <v>118</v>
      </c>
      <c r="D78" s="2" t="s">
        <v>24</v>
      </c>
      <c r="E78" s="6">
        <v>420</v>
      </c>
      <c r="F78" s="6"/>
      <c r="G78" s="11">
        <f>Table1456[[#This Row],[Unit Rate(excl. GST)]]*Table1456[[#This Row],[Quantity]]</f>
        <v>0</v>
      </c>
    </row>
    <row r="79" spans="1:7" s="2" customFormat="1" x14ac:dyDescent="0.25">
      <c r="A79" s="2" t="s">
        <v>15</v>
      </c>
      <c r="B79" s="4" t="s">
        <v>119</v>
      </c>
      <c r="D79" s="3"/>
      <c r="E79" s="3"/>
      <c r="F79" s="8"/>
      <c r="G79" s="11"/>
    </row>
    <row r="80" spans="1:7" s="2" customFormat="1" x14ac:dyDescent="0.25">
      <c r="A80" s="2" t="s">
        <v>15</v>
      </c>
      <c r="B80" s="19">
        <v>50851.01</v>
      </c>
      <c r="C80" s="2" t="s">
        <v>120</v>
      </c>
      <c r="D80" s="2" t="s">
        <v>121</v>
      </c>
      <c r="E80" s="6">
        <v>9</v>
      </c>
      <c r="F80" s="6"/>
      <c r="G80" s="11">
        <f>Table1456[[#This Row],[Unit Rate(excl. GST)]]*Table1456[[#This Row],[Quantity]]</f>
        <v>0</v>
      </c>
    </row>
    <row r="81" spans="1:7" s="2" customFormat="1" x14ac:dyDescent="0.25">
      <c r="A81" s="2" t="s">
        <v>15</v>
      </c>
      <c r="B81" s="18">
        <v>50851.02</v>
      </c>
      <c r="C81" s="2" t="s">
        <v>122</v>
      </c>
      <c r="D81" s="2" t="s">
        <v>121</v>
      </c>
      <c r="E81" s="6">
        <v>1</v>
      </c>
      <c r="F81" s="6"/>
      <c r="G81" s="11">
        <f>Table1456[[#This Row],[Unit Rate(excl. GST)]]*Table1456[[#This Row],[Quantity]]</f>
        <v>0</v>
      </c>
    </row>
    <row r="82" spans="1:7" s="2" customFormat="1" x14ac:dyDescent="0.25">
      <c r="A82" s="2" t="s">
        <v>15</v>
      </c>
      <c r="B82" s="18">
        <v>50854.01</v>
      </c>
      <c r="C82" s="2" t="s">
        <v>123</v>
      </c>
      <c r="D82" s="2" t="s">
        <v>24</v>
      </c>
      <c r="E82" s="6">
        <v>4378</v>
      </c>
      <c r="F82" s="6"/>
      <c r="G82" s="11">
        <f>Table1456[[#This Row],[Unit Rate(excl. GST)]]*Table1456[[#This Row],[Quantity]]</f>
        <v>0</v>
      </c>
    </row>
    <row r="83" spans="1:7" s="2" customFormat="1" x14ac:dyDescent="0.25">
      <c r="A83" s="2" t="s">
        <v>15</v>
      </c>
      <c r="B83" s="18">
        <v>50854.02</v>
      </c>
      <c r="C83" s="2" t="s">
        <v>124</v>
      </c>
      <c r="D83" s="2" t="s">
        <v>24</v>
      </c>
      <c r="E83" s="6">
        <v>420</v>
      </c>
      <c r="F83" s="6"/>
      <c r="G83" s="11">
        <f>Table1456[[#This Row],[Unit Rate(excl. GST)]]*Table1456[[#This Row],[Quantity]]</f>
        <v>0</v>
      </c>
    </row>
    <row r="84" spans="1:7" s="2" customFormat="1" x14ac:dyDescent="0.25">
      <c r="A84" s="2" t="s">
        <v>15</v>
      </c>
      <c r="B84" s="18" t="s">
        <v>125</v>
      </c>
      <c r="C84" s="2" t="s">
        <v>126</v>
      </c>
      <c r="D84" s="2" t="s">
        <v>18</v>
      </c>
      <c r="E84" s="2">
        <v>1</v>
      </c>
      <c r="F84" s="6"/>
      <c r="G84" s="11">
        <f>Table1456[[#This Row],[Unit Rate(excl. GST)]]*Table1456[[#This Row],[Quantity]]</f>
        <v>0</v>
      </c>
    </row>
    <row r="85" spans="1:7" s="2" customFormat="1" x14ac:dyDescent="0.25">
      <c r="A85" s="2" t="s">
        <v>15</v>
      </c>
      <c r="B85" s="18" t="s">
        <v>127</v>
      </c>
      <c r="C85" s="2" t="s">
        <v>128</v>
      </c>
      <c r="D85" s="2" t="s">
        <v>18</v>
      </c>
      <c r="E85" s="2">
        <v>1</v>
      </c>
      <c r="F85" s="6"/>
      <c r="G85" s="11">
        <f>Table1456[[#This Row],[Unit Rate(excl. GST)]]*Table1456[[#This Row],[Quantity]]</f>
        <v>0</v>
      </c>
    </row>
    <row r="86" spans="1:7" s="2" customFormat="1" x14ac:dyDescent="0.25">
      <c r="A86" s="2" t="s">
        <v>15</v>
      </c>
      <c r="B86" s="4" t="s">
        <v>129</v>
      </c>
      <c r="F86" s="6"/>
      <c r="G86" s="11"/>
    </row>
    <row r="87" spans="1:7" s="2" customFormat="1" x14ac:dyDescent="0.25">
      <c r="A87" s="2" t="s">
        <v>15</v>
      </c>
      <c r="B87" s="2">
        <v>52101.01</v>
      </c>
      <c r="C87" s="2" t="s">
        <v>130</v>
      </c>
      <c r="D87" s="2" t="s">
        <v>131</v>
      </c>
      <c r="E87" s="6">
        <v>20</v>
      </c>
      <c r="F87" s="6"/>
      <c r="G87" s="11">
        <f>Table1456[[#This Row],[Unit Rate(excl. GST)]]*Table1456[[#This Row],[Quantity]]</f>
        <v>0</v>
      </c>
    </row>
    <row r="88" spans="1:7" s="2" customFormat="1" x14ac:dyDescent="0.25">
      <c r="A88" s="2" t="s">
        <v>15</v>
      </c>
      <c r="B88" s="2">
        <v>52104.01</v>
      </c>
      <c r="C88" s="2" t="s">
        <v>132</v>
      </c>
      <c r="D88" s="2" t="s">
        <v>131</v>
      </c>
      <c r="E88" s="6">
        <v>20</v>
      </c>
      <c r="F88" s="6"/>
      <c r="G88" s="11">
        <f>Table1456[[#This Row],[Unit Rate(excl. GST)]]*Table1456[[#This Row],[Quantity]]</f>
        <v>0</v>
      </c>
    </row>
    <row r="89" spans="1:7" s="2" customFormat="1" ht="30" x14ac:dyDescent="0.25">
      <c r="A89" s="2" t="s">
        <v>15</v>
      </c>
      <c r="B89" s="2">
        <v>52116.01</v>
      </c>
      <c r="C89" s="2" t="s">
        <v>133</v>
      </c>
      <c r="D89" s="2" t="s">
        <v>24</v>
      </c>
      <c r="E89" s="6">
        <v>2</v>
      </c>
      <c r="F89" s="6"/>
      <c r="G89" s="11">
        <f>Table1456[[#This Row],[Unit Rate(excl. GST)]]*Table1456[[#This Row],[Quantity]]</f>
        <v>0</v>
      </c>
    </row>
    <row r="90" spans="1:7" s="2" customFormat="1" x14ac:dyDescent="0.25">
      <c r="A90" s="2" t="s">
        <v>15</v>
      </c>
      <c r="B90" s="2">
        <v>52201.01</v>
      </c>
      <c r="C90" s="2" t="s">
        <v>134</v>
      </c>
      <c r="D90" s="2" t="s">
        <v>105</v>
      </c>
      <c r="E90" s="6">
        <v>8</v>
      </c>
      <c r="F90" s="6"/>
      <c r="G90" s="11">
        <f>Table1456[[#This Row],[Unit Rate(excl. GST)]]*Table1456[[#This Row],[Quantity]]</f>
        <v>0</v>
      </c>
    </row>
    <row r="91" spans="1:7" s="2" customFormat="1" x14ac:dyDescent="0.25">
      <c r="A91" s="2" t="s">
        <v>15</v>
      </c>
      <c r="B91" s="4" t="s">
        <v>135</v>
      </c>
      <c r="D91" s="3"/>
      <c r="E91" s="8"/>
      <c r="F91" s="8"/>
      <c r="G91" s="11"/>
    </row>
    <row r="92" spans="1:7" s="2" customFormat="1" x14ac:dyDescent="0.25">
      <c r="A92" s="2" t="s">
        <v>15</v>
      </c>
      <c r="B92" s="2">
        <v>20151.009999999998</v>
      </c>
      <c r="C92" s="2" t="s">
        <v>136</v>
      </c>
      <c r="D92" s="2" t="s">
        <v>137</v>
      </c>
      <c r="E92" s="6">
        <v>1</v>
      </c>
      <c r="F92" s="6"/>
      <c r="G92" s="11">
        <f>Table1456[[#This Row],[Unit Rate(excl. GST)]]*Table1456[[#This Row],[Quantity]]</f>
        <v>0</v>
      </c>
    </row>
    <row r="93" spans="1:7" x14ac:dyDescent="0.25">
      <c r="A93" s="2" t="s">
        <v>15</v>
      </c>
      <c r="B93" s="1">
        <v>21403.01</v>
      </c>
      <c r="C93" s="1" t="s">
        <v>138</v>
      </c>
      <c r="D93" s="2" t="s">
        <v>18</v>
      </c>
      <c r="E93" s="2">
        <v>1</v>
      </c>
      <c r="F93" s="6"/>
      <c r="G93" s="11">
        <f>Table1456[[#This Row],[Unit Rate(excl. GST)]]*Table1456[[#This Row],[Quantity]]</f>
        <v>0</v>
      </c>
    </row>
    <row r="94" spans="1:7" s="2" customFormat="1" x14ac:dyDescent="0.25">
      <c r="A94" s="2" t="s">
        <v>15</v>
      </c>
      <c r="B94" s="4" t="s">
        <v>139</v>
      </c>
      <c r="D94" s="3"/>
      <c r="E94" s="3"/>
      <c r="F94" s="8"/>
      <c r="G94" s="11"/>
    </row>
    <row r="95" spans="1:7" s="2" customFormat="1" x14ac:dyDescent="0.25">
      <c r="A95" s="2" t="s">
        <v>15</v>
      </c>
      <c r="B95" s="2">
        <v>20201.009999999998</v>
      </c>
      <c r="C95" s="2" t="s">
        <v>140</v>
      </c>
      <c r="D95" s="2" t="s">
        <v>18</v>
      </c>
      <c r="E95" s="2">
        <v>1</v>
      </c>
      <c r="F95" s="6"/>
      <c r="G95" s="11">
        <f>Table1456[[#This Row],[Unit Rate(excl. GST)]]*Table1456[[#This Row],[Quantity]]</f>
        <v>0</v>
      </c>
    </row>
    <row r="96" spans="1:7" s="2" customFormat="1" x14ac:dyDescent="0.25">
      <c r="A96" s="2" t="s">
        <v>15</v>
      </c>
      <c r="B96" s="2">
        <v>20202.009999999998</v>
      </c>
      <c r="C96" s="2" t="s">
        <v>141</v>
      </c>
      <c r="D96" s="2" t="s">
        <v>18</v>
      </c>
      <c r="E96" s="2">
        <v>1</v>
      </c>
      <c r="F96" s="6"/>
      <c r="G96" s="11">
        <f>Table1456[[#This Row],[Unit Rate(excl. GST)]]*Table1456[[#This Row],[Quantity]]</f>
        <v>0</v>
      </c>
    </row>
    <row r="97" spans="1:8" s="2" customFormat="1" ht="15" customHeight="1" x14ac:dyDescent="0.25">
      <c r="A97" s="2" t="s">
        <v>15</v>
      </c>
      <c r="B97" s="2">
        <v>20203.009999999998</v>
      </c>
      <c r="C97" s="2" t="s">
        <v>142</v>
      </c>
      <c r="D97" s="2" t="s">
        <v>18</v>
      </c>
      <c r="E97" s="2">
        <v>1</v>
      </c>
      <c r="F97" s="6"/>
      <c r="G97" s="11">
        <f>Table1456[[#This Row],[Unit Rate(excl. GST)]]*Table1456[[#This Row],[Quantity]]</f>
        <v>0</v>
      </c>
    </row>
    <row r="98" spans="1:8" s="2" customFormat="1" x14ac:dyDescent="0.25">
      <c r="A98" s="2" t="s">
        <v>15</v>
      </c>
      <c r="B98" s="2">
        <v>20204.009999999998</v>
      </c>
      <c r="C98" s="2" t="s">
        <v>143</v>
      </c>
      <c r="D98" s="2" t="s">
        <v>18</v>
      </c>
      <c r="E98" s="2">
        <v>1</v>
      </c>
      <c r="F98" s="6"/>
      <c r="G98" s="11">
        <f>Table1456[[#This Row],[Unit Rate(excl. GST)]]*Table1456[[#This Row],[Quantity]]</f>
        <v>0</v>
      </c>
    </row>
    <row r="99" spans="1:8" s="2" customFormat="1" x14ac:dyDescent="0.25">
      <c r="A99" s="2" t="s">
        <v>15</v>
      </c>
      <c r="B99" s="2">
        <v>20205.009999999998</v>
      </c>
      <c r="C99" s="2" t="s">
        <v>144</v>
      </c>
      <c r="D99" s="2" t="s">
        <v>18</v>
      </c>
      <c r="E99" s="2">
        <v>1</v>
      </c>
      <c r="F99" s="6"/>
      <c r="G99" s="11">
        <f>Table1456[[#This Row],[Unit Rate(excl. GST)]]*Table1456[[#This Row],[Quantity]]</f>
        <v>0</v>
      </c>
    </row>
    <row r="100" spans="1:8" s="2" customFormat="1" x14ac:dyDescent="0.25">
      <c r="A100" s="2" t="s">
        <v>15</v>
      </c>
      <c r="B100" s="2">
        <v>20211.009999999998</v>
      </c>
      <c r="C100" s="2" t="s">
        <v>145</v>
      </c>
      <c r="D100" s="2" t="s">
        <v>18</v>
      </c>
      <c r="E100" s="2">
        <v>1</v>
      </c>
      <c r="F100" s="6"/>
      <c r="G100" s="11">
        <f>Table1456[[#This Row],[Unit Rate(excl. GST)]]*Table1456[[#This Row],[Quantity]]</f>
        <v>0</v>
      </c>
    </row>
    <row r="101" spans="1:8" s="2" customFormat="1" x14ac:dyDescent="0.25">
      <c r="A101" s="2" t="s">
        <v>15</v>
      </c>
      <c r="B101" s="4" t="s">
        <v>146</v>
      </c>
      <c r="D101" s="3"/>
      <c r="E101" s="3"/>
      <c r="F101" s="8"/>
      <c r="G101" s="11"/>
    </row>
    <row r="102" spans="1:8" s="2" customFormat="1" x14ac:dyDescent="0.25">
      <c r="A102" s="2" t="s">
        <v>15</v>
      </c>
      <c r="B102" s="4" t="s">
        <v>147</v>
      </c>
      <c r="D102" s="3"/>
      <c r="E102" s="3"/>
      <c r="F102" s="8"/>
      <c r="G102" s="11"/>
    </row>
    <row r="103" spans="1:8" s="2" customFormat="1" x14ac:dyDescent="0.25">
      <c r="A103" s="2" t="s">
        <v>15</v>
      </c>
      <c r="B103" s="2">
        <v>20501.009999999998</v>
      </c>
      <c r="C103" s="2" t="s">
        <v>148</v>
      </c>
      <c r="D103" s="2" t="s">
        <v>18</v>
      </c>
      <c r="E103" s="2">
        <v>1</v>
      </c>
      <c r="F103" s="6"/>
      <c r="G103" s="11">
        <f>Table1456[[#This Row],[Unit Rate(excl. GST)]]*Table1456[[#This Row],[Quantity]]</f>
        <v>0</v>
      </c>
    </row>
    <row r="104" spans="1:8" x14ac:dyDescent="0.25">
      <c r="A104" s="2" t="s">
        <v>15</v>
      </c>
      <c r="B104" s="2">
        <v>20502.009999999998</v>
      </c>
      <c r="C104" s="2" t="s">
        <v>149</v>
      </c>
      <c r="D104" s="2" t="s">
        <v>18</v>
      </c>
      <c r="E104" s="2">
        <v>1</v>
      </c>
      <c r="F104" s="6"/>
      <c r="G104" s="11">
        <f>Table1456[[#This Row],[Unit Rate(excl. GST)]]*Table1456[[#This Row],[Quantity]]</f>
        <v>0</v>
      </c>
    </row>
    <row r="105" spans="1:8" x14ac:dyDescent="0.25">
      <c r="A105" s="1" t="s">
        <v>150</v>
      </c>
      <c r="B105" s="3" t="s">
        <v>16</v>
      </c>
      <c r="C105" s="2"/>
      <c r="D105" s="2"/>
      <c r="E105" s="2"/>
      <c r="F105" s="6"/>
      <c r="G105" s="10"/>
    </row>
    <row r="106" spans="1:8" x14ac:dyDescent="0.25">
      <c r="A106" s="1" t="s">
        <v>150</v>
      </c>
      <c r="B106" s="2">
        <v>20017.02</v>
      </c>
      <c r="C106" s="2" t="s">
        <v>17</v>
      </c>
      <c r="D106" s="2" t="s">
        <v>18</v>
      </c>
      <c r="E106" s="2">
        <v>1</v>
      </c>
      <c r="F106" s="6"/>
      <c r="G106" s="10">
        <f>Table1456[[#This Row],[Unit Rate(excl. GST)]]*Table1456[[#This Row],[Quantity]]</f>
        <v>0</v>
      </c>
    </row>
    <row r="107" spans="1:8" x14ac:dyDescent="0.25">
      <c r="A107" s="1" t="s">
        <v>150</v>
      </c>
      <c r="B107" s="2">
        <v>20018.02</v>
      </c>
      <c r="C107" s="2" t="s">
        <v>19</v>
      </c>
      <c r="D107" s="2" t="s">
        <v>18</v>
      </c>
      <c r="E107" s="2">
        <v>1</v>
      </c>
      <c r="F107" s="9"/>
      <c r="G107" s="10">
        <f>Table1456[[#This Row],[Unit Rate(excl. GST)]]*Table1456[[#This Row],[Quantity]]</f>
        <v>0</v>
      </c>
      <c r="H107" s="2"/>
    </row>
    <row r="108" spans="1:8" x14ac:dyDescent="0.25">
      <c r="A108" s="1" t="s">
        <v>150</v>
      </c>
      <c r="B108" s="2">
        <v>20019.02</v>
      </c>
      <c r="C108" s="2" t="s">
        <v>20</v>
      </c>
      <c r="D108" s="2" t="s">
        <v>18</v>
      </c>
      <c r="E108" s="2">
        <v>1</v>
      </c>
      <c r="F108" s="9"/>
      <c r="G108" s="10">
        <f>Table1456[[#This Row],[Unit Rate(excl. GST)]]*Table1456[[#This Row],[Quantity]]</f>
        <v>0</v>
      </c>
      <c r="H108" s="2"/>
    </row>
    <row r="109" spans="1:8" x14ac:dyDescent="0.25">
      <c r="A109" s="1" t="s">
        <v>150</v>
      </c>
      <c r="B109" s="1">
        <v>20020.02</v>
      </c>
      <c r="C109" s="1" t="s">
        <v>21</v>
      </c>
      <c r="D109" s="2" t="s">
        <v>18</v>
      </c>
      <c r="E109" s="1">
        <v>1</v>
      </c>
      <c r="F109" s="9"/>
      <c r="G109" s="10">
        <f>Table1456[[#This Row],[Unit Rate(excl. GST)]]*Table1456[[#This Row],[Quantity]]</f>
        <v>0</v>
      </c>
    </row>
    <row r="110" spans="1:8" x14ac:dyDescent="0.25">
      <c r="A110" s="1" t="s">
        <v>150</v>
      </c>
      <c r="B110" s="4" t="s">
        <v>22</v>
      </c>
      <c r="D110" s="2"/>
      <c r="F110" s="9"/>
      <c r="G110" s="10"/>
    </row>
    <row r="111" spans="1:8" x14ac:dyDescent="0.25">
      <c r="A111" s="1" t="s">
        <v>150</v>
      </c>
      <c r="B111" s="19">
        <v>32001.02</v>
      </c>
      <c r="C111" s="1" t="s">
        <v>23</v>
      </c>
      <c r="D111" s="2" t="s">
        <v>24</v>
      </c>
      <c r="E111" s="1">
        <v>1730</v>
      </c>
      <c r="F111" s="9"/>
      <c r="G111" s="10">
        <f>Table1456[[#This Row],[Unit Rate(excl. GST)]]*Table1456[[#This Row],[Quantity]]</f>
        <v>0</v>
      </c>
    </row>
    <row r="112" spans="1:8" x14ac:dyDescent="0.25">
      <c r="A112" s="1" t="s">
        <v>150</v>
      </c>
      <c r="B112" s="19" t="s">
        <v>151</v>
      </c>
      <c r="C112" s="1" t="s">
        <v>27</v>
      </c>
      <c r="D112" s="2" t="s">
        <v>28</v>
      </c>
      <c r="E112" s="1">
        <v>50</v>
      </c>
      <c r="F112" s="9"/>
      <c r="G112" s="10">
        <f>Table1456[[#This Row],[Unit Rate(excl. GST)]]*Table1456[[#This Row],[Quantity]]</f>
        <v>0</v>
      </c>
    </row>
    <row r="113" spans="1:7" x14ac:dyDescent="0.25">
      <c r="A113" s="1" t="s">
        <v>150</v>
      </c>
      <c r="B113" s="19">
        <v>32007.02</v>
      </c>
      <c r="C113" s="1" t="s">
        <v>31</v>
      </c>
      <c r="D113" s="2" t="s">
        <v>24</v>
      </c>
      <c r="E113" s="1">
        <v>1128</v>
      </c>
      <c r="F113" s="9"/>
      <c r="G113" s="10">
        <f>Table1456[[#This Row],[Unit Rate(excl. GST)]]*Table1456[[#This Row],[Quantity]]</f>
        <v>0</v>
      </c>
    </row>
    <row r="114" spans="1:7" x14ac:dyDescent="0.25">
      <c r="A114" s="1" t="s">
        <v>150</v>
      </c>
      <c r="B114" s="19" t="s">
        <v>152</v>
      </c>
      <c r="C114" s="1" t="s">
        <v>32</v>
      </c>
      <c r="D114" s="2" t="s">
        <v>28</v>
      </c>
      <c r="E114" s="1">
        <v>6</v>
      </c>
      <c r="F114" s="9"/>
      <c r="G114" s="10">
        <f>Table1456[[#This Row],[Unit Rate(excl. GST)]]*Table1456[[#This Row],[Quantity]]</f>
        <v>0</v>
      </c>
    </row>
    <row r="115" spans="1:7" x14ac:dyDescent="0.25">
      <c r="A115" s="1" t="s">
        <v>150</v>
      </c>
      <c r="B115" s="19" t="s">
        <v>153</v>
      </c>
      <c r="C115" s="1" t="s">
        <v>36</v>
      </c>
      <c r="D115" s="2" t="s">
        <v>28</v>
      </c>
      <c r="E115" s="1">
        <v>15</v>
      </c>
      <c r="F115" s="9"/>
      <c r="G115" s="10">
        <f>Table1456[[#This Row],[Unit Rate(excl. GST)]]*Table1456[[#This Row],[Quantity]]</f>
        <v>0</v>
      </c>
    </row>
    <row r="116" spans="1:7" x14ac:dyDescent="0.25">
      <c r="A116" s="1" t="s">
        <v>150</v>
      </c>
      <c r="B116" s="4" t="s">
        <v>39</v>
      </c>
      <c r="D116" s="2"/>
      <c r="F116" s="9"/>
      <c r="G116" s="10"/>
    </row>
    <row r="117" spans="1:7" x14ac:dyDescent="0.25">
      <c r="A117" s="1" t="s">
        <v>150</v>
      </c>
      <c r="B117" s="1">
        <v>32101.03</v>
      </c>
      <c r="C117" s="1" t="s">
        <v>40</v>
      </c>
      <c r="D117" s="2" t="s">
        <v>28</v>
      </c>
      <c r="E117" s="1">
        <v>681</v>
      </c>
      <c r="F117" s="9"/>
      <c r="G117" s="10">
        <f>Table1456[[#This Row],[Unit Rate(excl. GST)]]*Table1456[[#This Row],[Quantity]]</f>
        <v>0</v>
      </c>
    </row>
    <row r="118" spans="1:7" x14ac:dyDescent="0.25">
      <c r="A118" s="1" t="s">
        <v>150</v>
      </c>
      <c r="B118" s="19" t="s">
        <v>154</v>
      </c>
      <c r="C118" s="1" t="s">
        <v>44</v>
      </c>
      <c r="D118" s="2" t="s">
        <v>28</v>
      </c>
      <c r="E118" s="1">
        <v>5</v>
      </c>
      <c r="F118" s="9"/>
      <c r="G118" s="10">
        <f>Table1456[[#This Row],[Unit Rate(excl. GST)]]*Table1456[[#This Row],[Quantity]]</f>
        <v>0</v>
      </c>
    </row>
    <row r="119" spans="1:7" x14ac:dyDescent="0.25">
      <c r="A119" s="1" t="s">
        <v>150</v>
      </c>
      <c r="B119" s="19" t="s">
        <v>155</v>
      </c>
      <c r="C119" s="1" t="s">
        <v>48</v>
      </c>
      <c r="D119" s="2" t="s">
        <v>28</v>
      </c>
      <c r="E119" s="1">
        <v>340.5</v>
      </c>
      <c r="F119" s="9"/>
      <c r="G119" s="10">
        <f>Table1456[[#This Row],[Unit Rate(excl. GST)]]*Table1456[[#This Row],[Quantity]]</f>
        <v>0</v>
      </c>
    </row>
    <row r="120" spans="1:7" x14ac:dyDescent="0.25">
      <c r="A120" s="1" t="s">
        <v>150</v>
      </c>
      <c r="B120" s="4" t="s">
        <v>49</v>
      </c>
      <c r="D120" s="2"/>
      <c r="F120" s="9"/>
      <c r="G120" s="10"/>
    </row>
    <row r="121" spans="1:7" x14ac:dyDescent="0.25">
      <c r="A121" s="1" t="s">
        <v>150</v>
      </c>
      <c r="B121" s="1">
        <v>32201.03</v>
      </c>
      <c r="C121" s="1" t="s">
        <v>50</v>
      </c>
      <c r="D121" s="2" t="s">
        <v>28</v>
      </c>
      <c r="E121" s="1">
        <v>2</v>
      </c>
      <c r="F121" s="9"/>
      <c r="G121" s="10">
        <f>Table1456[[#This Row],[Unit Rate(excl. GST)]]*Table1456[[#This Row],[Quantity]]</f>
        <v>0</v>
      </c>
    </row>
    <row r="122" spans="1:7" x14ac:dyDescent="0.25">
      <c r="A122" s="1" t="s">
        <v>150</v>
      </c>
      <c r="B122" s="4" t="s">
        <v>52</v>
      </c>
      <c r="D122" s="2"/>
      <c r="F122" s="9"/>
      <c r="G122" s="10"/>
    </row>
    <row r="123" spans="1:7" x14ac:dyDescent="0.25">
      <c r="A123" s="1" t="s">
        <v>150</v>
      </c>
      <c r="B123" s="19" t="s">
        <v>156</v>
      </c>
      <c r="C123" s="1" t="s">
        <v>54</v>
      </c>
      <c r="D123" s="2" t="s">
        <v>24</v>
      </c>
      <c r="E123" s="1">
        <v>1028</v>
      </c>
      <c r="F123" s="9"/>
      <c r="G123" s="10">
        <f>Table1456[[#This Row],[Unit Rate(excl. GST)]]*Table1456[[#This Row],[Quantity]]</f>
        <v>0</v>
      </c>
    </row>
    <row r="124" spans="1:7" x14ac:dyDescent="0.25">
      <c r="A124" s="1" t="s">
        <v>150</v>
      </c>
      <c r="B124" s="19" t="s">
        <v>157</v>
      </c>
      <c r="C124" s="1" t="s">
        <v>62</v>
      </c>
      <c r="D124" s="2" t="s">
        <v>28</v>
      </c>
      <c r="E124" s="1">
        <v>31</v>
      </c>
      <c r="F124" s="9"/>
      <c r="G124" s="10">
        <f>Table1456[[#This Row],[Unit Rate(excl. GST)]]*Table1456[[#This Row],[Quantity]]</f>
        <v>0</v>
      </c>
    </row>
    <row r="125" spans="1:7" x14ac:dyDescent="0.25">
      <c r="A125" s="1" t="s">
        <v>150</v>
      </c>
      <c r="B125" s="4" t="s">
        <v>66</v>
      </c>
      <c r="D125" s="2"/>
      <c r="F125" s="9"/>
      <c r="G125" s="10"/>
    </row>
    <row r="126" spans="1:7" x14ac:dyDescent="0.25">
      <c r="A126" s="1" t="s">
        <v>150</v>
      </c>
      <c r="B126" s="19" t="s">
        <v>158</v>
      </c>
      <c r="C126" s="1" t="s">
        <v>68</v>
      </c>
      <c r="D126" s="2" t="s">
        <v>28</v>
      </c>
      <c r="E126" s="1">
        <v>21</v>
      </c>
      <c r="F126" s="9"/>
      <c r="G126" s="10">
        <f>Table1456[[#This Row],[Unit Rate(excl. GST)]]*Table1456[[#This Row],[Quantity]]</f>
        <v>0</v>
      </c>
    </row>
    <row r="127" spans="1:7" x14ac:dyDescent="0.25">
      <c r="A127" s="1" t="s">
        <v>150</v>
      </c>
      <c r="B127" s="19">
        <v>32402.06</v>
      </c>
      <c r="C127" s="1" t="s">
        <v>159</v>
      </c>
      <c r="D127" s="2" t="s">
        <v>28</v>
      </c>
      <c r="E127" s="1">
        <v>390</v>
      </c>
      <c r="F127" s="9"/>
      <c r="G127" s="10">
        <f>Table1456[[#This Row],[Unit Rate(excl. GST)]]*Table1456[[#This Row],[Quantity]]</f>
        <v>0</v>
      </c>
    </row>
    <row r="128" spans="1:7" x14ac:dyDescent="0.25">
      <c r="A128" s="1" t="s">
        <v>150</v>
      </c>
      <c r="B128" s="4" t="s">
        <v>73</v>
      </c>
      <c r="D128" s="2"/>
      <c r="F128" s="9"/>
      <c r="G128" s="10"/>
    </row>
    <row r="129" spans="1:7" x14ac:dyDescent="0.25">
      <c r="A129" s="1" t="s">
        <v>150</v>
      </c>
      <c r="B129" s="1">
        <v>40002.03</v>
      </c>
      <c r="C129" s="1" t="s">
        <v>160</v>
      </c>
      <c r="D129" s="2" t="s">
        <v>28</v>
      </c>
      <c r="E129" s="1">
        <v>229</v>
      </c>
      <c r="F129" s="9"/>
      <c r="G129" s="10">
        <f>Table1456[[#This Row],[Unit Rate(excl. GST)]]*Table1456[[#This Row],[Quantity]]</f>
        <v>0</v>
      </c>
    </row>
    <row r="130" spans="1:7" x14ac:dyDescent="0.25">
      <c r="A130" s="1" t="s">
        <v>150</v>
      </c>
      <c r="B130" s="4" t="s">
        <v>83</v>
      </c>
      <c r="D130" s="2"/>
      <c r="F130" s="9"/>
      <c r="G130" s="10"/>
    </row>
    <row r="131" spans="1:7" x14ac:dyDescent="0.25">
      <c r="A131" s="1" t="s">
        <v>150</v>
      </c>
      <c r="B131" s="1">
        <v>40721.050000000003</v>
      </c>
      <c r="C131" s="1" t="s">
        <v>84</v>
      </c>
      <c r="D131" s="2" t="s">
        <v>85</v>
      </c>
      <c r="E131" s="1">
        <v>1121</v>
      </c>
      <c r="F131" s="9"/>
      <c r="G131" s="10">
        <f>Table1456[[#This Row],[Unit Rate(excl. GST)]]*Table1456[[#This Row],[Quantity]]</f>
        <v>0</v>
      </c>
    </row>
    <row r="132" spans="1:7" x14ac:dyDescent="0.25">
      <c r="A132" s="1" t="s">
        <v>150</v>
      </c>
      <c r="B132" s="1">
        <v>40721.06</v>
      </c>
      <c r="C132" s="1" t="s">
        <v>161</v>
      </c>
      <c r="D132" s="2" t="s">
        <v>85</v>
      </c>
      <c r="E132" s="1">
        <v>140</v>
      </c>
      <c r="F132" s="9"/>
      <c r="G132" s="10">
        <f>Table1456[[#This Row],[Unit Rate(excl. GST)]]*Table1456[[#This Row],[Quantity]]</f>
        <v>0</v>
      </c>
    </row>
    <row r="133" spans="1:7" x14ac:dyDescent="0.25">
      <c r="A133" s="1" t="s">
        <v>150</v>
      </c>
      <c r="B133" s="1">
        <v>40721.07</v>
      </c>
      <c r="C133" s="1" t="s">
        <v>87</v>
      </c>
      <c r="D133" s="2" t="s">
        <v>85</v>
      </c>
      <c r="E133" s="1">
        <v>1761</v>
      </c>
      <c r="F133" s="9"/>
      <c r="G133" s="10">
        <f>Table1456[[#This Row],[Unit Rate(excl. GST)]]*Table1456[[#This Row],[Quantity]]</f>
        <v>0</v>
      </c>
    </row>
    <row r="134" spans="1:7" x14ac:dyDescent="0.25">
      <c r="A134" s="1" t="s">
        <v>150</v>
      </c>
      <c r="B134" s="1">
        <v>40723.050000000003</v>
      </c>
      <c r="C134" s="1" t="s">
        <v>89</v>
      </c>
      <c r="D134" s="2" t="s">
        <v>28</v>
      </c>
      <c r="E134" s="1">
        <v>9</v>
      </c>
      <c r="F134" s="9"/>
      <c r="G134" s="10">
        <f>Table1456[[#This Row],[Unit Rate(excl. GST)]]*Table1456[[#This Row],[Quantity]]</f>
        <v>0</v>
      </c>
    </row>
    <row r="135" spans="1:7" x14ac:dyDescent="0.25">
      <c r="A135" s="1" t="s">
        <v>150</v>
      </c>
      <c r="B135" s="1">
        <v>40723.06</v>
      </c>
      <c r="C135" s="1" t="s">
        <v>91</v>
      </c>
      <c r="D135" s="2" t="s">
        <v>28</v>
      </c>
      <c r="E135" s="1">
        <v>7</v>
      </c>
      <c r="F135" s="9"/>
      <c r="G135" s="10">
        <f>Table1456[[#This Row],[Unit Rate(excl. GST)]]*Table1456[[#This Row],[Quantity]]</f>
        <v>0</v>
      </c>
    </row>
    <row r="136" spans="1:7" x14ac:dyDescent="0.25">
      <c r="A136" s="1" t="s">
        <v>150</v>
      </c>
      <c r="B136" s="19" t="s">
        <v>162</v>
      </c>
      <c r="C136" s="1" t="s">
        <v>94</v>
      </c>
      <c r="D136" s="2" t="s">
        <v>85</v>
      </c>
      <c r="E136" s="1">
        <v>19</v>
      </c>
      <c r="F136" s="9"/>
      <c r="G136" s="10">
        <f>Table1456[[#This Row],[Unit Rate(excl. GST)]]*Table1456[[#This Row],[Quantity]]</f>
        <v>0</v>
      </c>
    </row>
    <row r="137" spans="1:7" x14ac:dyDescent="0.25">
      <c r="A137" s="1" t="s">
        <v>150</v>
      </c>
      <c r="B137" s="19" t="s">
        <v>163</v>
      </c>
      <c r="C137" s="1" t="s">
        <v>98</v>
      </c>
      <c r="D137" s="2" t="s">
        <v>85</v>
      </c>
      <c r="E137" s="1">
        <v>62</v>
      </c>
      <c r="F137" s="9"/>
      <c r="G137" s="10">
        <f>Table1456[[#This Row],[Unit Rate(excl. GST)]]*Table1456[[#This Row],[Quantity]]</f>
        <v>0</v>
      </c>
    </row>
    <row r="138" spans="1:7" x14ac:dyDescent="0.25">
      <c r="A138" s="1" t="s">
        <v>150</v>
      </c>
      <c r="B138" s="4" t="s">
        <v>111</v>
      </c>
      <c r="D138" s="2"/>
      <c r="F138" s="9"/>
      <c r="G138" s="10"/>
    </row>
    <row r="139" spans="1:7" x14ac:dyDescent="0.25">
      <c r="A139" s="1" t="s">
        <v>150</v>
      </c>
      <c r="B139" s="19" t="s">
        <v>164</v>
      </c>
      <c r="C139" s="1" t="s">
        <v>113</v>
      </c>
      <c r="D139" s="2" t="s">
        <v>28</v>
      </c>
      <c r="E139" s="1">
        <v>50</v>
      </c>
      <c r="F139" s="9"/>
      <c r="G139" s="10">
        <f>Table1456[[#This Row],[Unit Rate(excl. GST)]]*Table1456[[#This Row],[Quantity]]</f>
        <v>0</v>
      </c>
    </row>
    <row r="140" spans="1:7" x14ac:dyDescent="0.25">
      <c r="A140" s="1" t="s">
        <v>150</v>
      </c>
      <c r="B140" s="4" t="s">
        <v>116</v>
      </c>
      <c r="D140" s="2"/>
      <c r="F140" s="9"/>
      <c r="G140" s="10"/>
    </row>
    <row r="141" spans="1:7" x14ac:dyDescent="0.25">
      <c r="A141" s="1" t="s">
        <v>150</v>
      </c>
      <c r="B141" s="1">
        <v>50803.03</v>
      </c>
      <c r="C141" s="1" t="s">
        <v>117</v>
      </c>
      <c r="D141" s="2" t="s">
        <v>24</v>
      </c>
      <c r="E141" s="1">
        <v>597</v>
      </c>
      <c r="F141" s="9"/>
      <c r="G141" s="10">
        <f>Table1456[[#This Row],[Unit Rate(excl. GST)]]*Table1456[[#This Row],[Quantity]]</f>
        <v>0</v>
      </c>
    </row>
    <row r="142" spans="1:7" x14ac:dyDescent="0.25">
      <c r="A142" s="1" t="s">
        <v>150</v>
      </c>
      <c r="B142" s="4" t="s">
        <v>119</v>
      </c>
      <c r="D142" s="2"/>
      <c r="F142" s="9"/>
      <c r="G142" s="10"/>
    </row>
    <row r="143" spans="1:7" x14ac:dyDescent="0.25">
      <c r="A143" s="1" t="s">
        <v>150</v>
      </c>
      <c r="B143" s="19">
        <v>50851.03</v>
      </c>
      <c r="C143" s="1" t="s">
        <v>120</v>
      </c>
      <c r="D143" s="2" t="s">
        <v>121</v>
      </c>
      <c r="E143" s="1">
        <v>2</v>
      </c>
      <c r="F143" s="9"/>
      <c r="G143" s="10">
        <f>Table1456[[#This Row],[Unit Rate(excl. GST)]]*Table1456[[#This Row],[Quantity]]</f>
        <v>0</v>
      </c>
    </row>
    <row r="144" spans="1:7" x14ac:dyDescent="0.25">
      <c r="A144" s="1" t="s">
        <v>150</v>
      </c>
      <c r="B144" s="19">
        <v>50854.03</v>
      </c>
      <c r="C144" s="1" t="s">
        <v>123</v>
      </c>
      <c r="D144" s="2" t="s">
        <v>24</v>
      </c>
      <c r="E144" s="1">
        <v>597</v>
      </c>
      <c r="F144" s="9"/>
      <c r="G144" s="10">
        <f>Table1456[[#This Row],[Unit Rate(excl. GST)]]*Table1456[[#This Row],[Quantity]]</f>
        <v>0</v>
      </c>
    </row>
    <row r="145" spans="1:7" x14ac:dyDescent="0.25">
      <c r="A145" s="1" t="s">
        <v>150</v>
      </c>
      <c r="B145" s="19" t="s">
        <v>165</v>
      </c>
      <c r="C145" s="1" t="s">
        <v>126</v>
      </c>
      <c r="D145" s="2" t="s">
        <v>18</v>
      </c>
      <c r="E145" s="1">
        <v>1</v>
      </c>
      <c r="F145" s="9"/>
      <c r="G145" s="10">
        <f>Table1456[[#This Row],[Unit Rate(excl. GST)]]*Table1456[[#This Row],[Quantity]]</f>
        <v>0</v>
      </c>
    </row>
    <row r="146" spans="1:7" x14ac:dyDescent="0.25">
      <c r="A146" s="1" t="s">
        <v>150</v>
      </c>
      <c r="B146" s="19" t="s">
        <v>166</v>
      </c>
      <c r="C146" s="1" t="s">
        <v>128</v>
      </c>
      <c r="D146" s="2" t="s">
        <v>18</v>
      </c>
      <c r="E146" s="1">
        <v>1</v>
      </c>
      <c r="F146" s="9"/>
      <c r="G146" s="10">
        <f>Table1456[[#This Row],[Unit Rate(excl. GST)]]*Table1456[[#This Row],[Quantity]]</f>
        <v>0</v>
      </c>
    </row>
    <row r="147" spans="1:7" x14ac:dyDescent="0.25">
      <c r="A147" s="1" t="s">
        <v>150</v>
      </c>
      <c r="B147" s="4" t="s">
        <v>167</v>
      </c>
      <c r="D147" s="2"/>
      <c r="F147" s="9"/>
      <c r="G147" s="10"/>
    </row>
    <row r="148" spans="1:7" x14ac:dyDescent="0.25">
      <c r="A148" s="1" t="s">
        <v>150</v>
      </c>
      <c r="B148" s="1">
        <v>20101.009999999998</v>
      </c>
      <c r="C148" s="1" t="s">
        <v>168</v>
      </c>
      <c r="D148" s="2" t="s">
        <v>18</v>
      </c>
      <c r="E148" s="1">
        <v>1</v>
      </c>
      <c r="F148" s="9"/>
      <c r="G148" s="10">
        <f>Table1456[[#This Row],[Unit Rate(excl. GST)]]*Table1456[[#This Row],[Quantity]]</f>
        <v>0</v>
      </c>
    </row>
    <row r="149" spans="1:7" x14ac:dyDescent="0.25">
      <c r="A149" s="1" t="s">
        <v>150</v>
      </c>
      <c r="B149" s="4" t="s">
        <v>135</v>
      </c>
      <c r="D149" s="2"/>
      <c r="F149" s="9"/>
      <c r="G149" s="10"/>
    </row>
    <row r="150" spans="1:7" x14ac:dyDescent="0.25">
      <c r="A150" s="1" t="s">
        <v>150</v>
      </c>
      <c r="B150" s="1">
        <v>20151.02</v>
      </c>
      <c r="C150" s="1" t="s">
        <v>136</v>
      </c>
      <c r="D150" s="2" t="s">
        <v>137</v>
      </c>
      <c r="E150" s="1">
        <v>1</v>
      </c>
      <c r="F150" s="9"/>
      <c r="G150" s="10">
        <f>Table1456[[#This Row],[Unit Rate(excl. GST)]]*Table1456[[#This Row],[Quantity]]</f>
        <v>0</v>
      </c>
    </row>
    <row r="151" spans="1:7" x14ac:dyDescent="0.25">
      <c r="A151" s="1" t="s">
        <v>150</v>
      </c>
      <c r="B151" s="1">
        <v>21403.02</v>
      </c>
      <c r="C151" s="1" t="s">
        <v>138</v>
      </c>
      <c r="D151" s="2" t="s">
        <v>18</v>
      </c>
      <c r="E151" s="1">
        <v>1</v>
      </c>
      <c r="F151" s="9"/>
      <c r="G151" s="10">
        <f>Table1456[[#This Row],[Unit Rate(excl. GST)]]*Table1456[[#This Row],[Quantity]]</f>
        <v>0</v>
      </c>
    </row>
    <row r="152" spans="1:7" x14ac:dyDescent="0.25">
      <c r="A152" s="1" t="s">
        <v>150</v>
      </c>
      <c r="B152" s="4" t="s">
        <v>139</v>
      </c>
      <c r="D152" s="2"/>
      <c r="F152" s="9"/>
      <c r="G152" s="10"/>
    </row>
    <row r="153" spans="1:7" x14ac:dyDescent="0.25">
      <c r="A153" s="1" t="s">
        <v>150</v>
      </c>
      <c r="B153" s="1">
        <v>20201.02</v>
      </c>
      <c r="C153" s="1" t="s">
        <v>140</v>
      </c>
      <c r="D153" s="2" t="s">
        <v>18</v>
      </c>
      <c r="E153" s="1">
        <v>1</v>
      </c>
      <c r="F153" s="9"/>
      <c r="G153" s="10">
        <f>Table1456[[#This Row],[Unit Rate(excl. GST)]]*Table1456[[#This Row],[Quantity]]</f>
        <v>0</v>
      </c>
    </row>
    <row r="154" spans="1:7" x14ac:dyDescent="0.25">
      <c r="A154" s="1" t="s">
        <v>150</v>
      </c>
      <c r="B154" s="1">
        <v>20202.02</v>
      </c>
      <c r="C154" s="1" t="s">
        <v>141</v>
      </c>
      <c r="D154" s="2" t="s">
        <v>18</v>
      </c>
      <c r="E154" s="1">
        <v>1</v>
      </c>
      <c r="F154" s="9"/>
      <c r="G154" s="10">
        <f>Table1456[[#This Row],[Unit Rate(excl. GST)]]*Table1456[[#This Row],[Quantity]]</f>
        <v>0</v>
      </c>
    </row>
    <row r="155" spans="1:7" x14ac:dyDescent="0.25">
      <c r="A155" s="1" t="s">
        <v>150</v>
      </c>
      <c r="B155" s="1">
        <v>20203.02</v>
      </c>
      <c r="C155" s="1" t="s">
        <v>142</v>
      </c>
      <c r="D155" s="2" t="s">
        <v>18</v>
      </c>
      <c r="E155" s="1">
        <v>1</v>
      </c>
      <c r="F155" s="9"/>
      <c r="G155" s="10">
        <f>Table1456[[#This Row],[Unit Rate(excl. GST)]]*Table1456[[#This Row],[Quantity]]</f>
        <v>0</v>
      </c>
    </row>
    <row r="156" spans="1:7" x14ac:dyDescent="0.25">
      <c r="A156" s="1" t="s">
        <v>150</v>
      </c>
      <c r="B156" s="1">
        <v>20204.02</v>
      </c>
      <c r="C156" s="1" t="s">
        <v>143</v>
      </c>
      <c r="D156" s="2" t="s">
        <v>18</v>
      </c>
      <c r="E156" s="1">
        <v>1</v>
      </c>
      <c r="F156" s="9"/>
      <c r="G156" s="10">
        <f>Table1456[[#This Row],[Unit Rate(excl. GST)]]*Table1456[[#This Row],[Quantity]]</f>
        <v>0</v>
      </c>
    </row>
    <row r="157" spans="1:7" x14ac:dyDescent="0.25">
      <c r="A157" s="1" t="s">
        <v>150</v>
      </c>
      <c r="B157" s="1">
        <v>20205.02</v>
      </c>
      <c r="C157" s="1" t="s">
        <v>144</v>
      </c>
      <c r="D157" s="2" t="s">
        <v>18</v>
      </c>
      <c r="E157" s="1">
        <v>1</v>
      </c>
      <c r="F157" s="9"/>
      <c r="G157" s="10">
        <f>Table1456[[#This Row],[Unit Rate(excl. GST)]]*Table1456[[#This Row],[Quantity]]</f>
        <v>0</v>
      </c>
    </row>
    <row r="158" spans="1:7" x14ac:dyDescent="0.25">
      <c r="A158" s="1" t="s">
        <v>150</v>
      </c>
      <c r="B158" s="1">
        <v>20211.02</v>
      </c>
      <c r="C158" s="1" t="s">
        <v>145</v>
      </c>
      <c r="D158" s="2" t="s">
        <v>18</v>
      </c>
      <c r="E158" s="1">
        <v>1</v>
      </c>
      <c r="F158" s="9"/>
      <c r="G158" s="10">
        <f>Table1456[[#This Row],[Unit Rate(excl. GST)]]*Table1456[[#This Row],[Quantity]]</f>
        <v>0</v>
      </c>
    </row>
    <row r="159" spans="1:7" x14ac:dyDescent="0.25">
      <c r="A159" s="1" t="s">
        <v>150</v>
      </c>
      <c r="B159" s="4" t="s">
        <v>146</v>
      </c>
      <c r="D159" s="2"/>
      <c r="F159" s="9"/>
      <c r="G159" s="10"/>
    </row>
    <row r="160" spans="1:7" x14ac:dyDescent="0.25">
      <c r="A160" s="1" t="s">
        <v>150</v>
      </c>
      <c r="B160" s="4" t="s">
        <v>147</v>
      </c>
      <c r="D160" s="2"/>
      <c r="F160" s="9"/>
      <c r="G160" s="10"/>
    </row>
    <row r="161" spans="1:7" x14ac:dyDescent="0.25">
      <c r="A161" s="1" t="s">
        <v>150</v>
      </c>
      <c r="B161" s="1">
        <v>20501.02</v>
      </c>
      <c r="C161" s="1" t="s">
        <v>148</v>
      </c>
      <c r="D161" s="2" t="s">
        <v>18</v>
      </c>
      <c r="E161" s="1">
        <v>1</v>
      </c>
      <c r="F161" s="9"/>
      <c r="G161" s="10">
        <f>Table1456[[#This Row],[Unit Rate(excl. GST)]]*Table1456[[#This Row],[Quantity]]</f>
        <v>0</v>
      </c>
    </row>
    <row r="162" spans="1:7" x14ac:dyDescent="0.25">
      <c r="A162" s="1" t="s">
        <v>150</v>
      </c>
      <c r="B162" s="1">
        <v>20502.02</v>
      </c>
      <c r="C162" s="1" t="s">
        <v>149</v>
      </c>
      <c r="D162" s="2" t="s">
        <v>18</v>
      </c>
      <c r="E162" s="1">
        <v>1</v>
      </c>
      <c r="F162" s="9"/>
      <c r="G162" s="10">
        <f>Table1456[[#This Row],[Unit Rate(excl. GST)]]*Table1456[[#This Row],[Quantity]]</f>
        <v>0</v>
      </c>
    </row>
    <row r="163" spans="1:7" x14ac:dyDescent="0.25">
      <c r="A163" s="1" t="s">
        <v>150</v>
      </c>
      <c r="B163" s="4" t="s">
        <v>169</v>
      </c>
      <c r="D163" s="2"/>
      <c r="F163" s="9"/>
      <c r="G163" s="10"/>
    </row>
    <row r="164" spans="1:7" x14ac:dyDescent="0.25">
      <c r="A164" s="1" t="s">
        <v>150</v>
      </c>
      <c r="B164" s="1" t="s">
        <v>170</v>
      </c>
      <c r="C164" s="1" t="s">
        <v>171</v>
      </c>
      <c r="D164" s="2" t="s">
        <v>18</v>
      </c>
      <c r="E164" s="1">
        <v>1</v>
      </c>
      <c r="F164" s="9"/>
      <c r="G164" s="10">
        <f>Table1456[[#This Row],[Unit Rate(excl. GST)]]*Table1456[[#This Row],[Quantity]]</f>
        <v>0</v>
      </c>
    </row>
    <row r="165" spans="1:7" x14ac:dyDescent="0.25">
      <c r="D165" s="2"/>
      <c r="E165" s="14" t="s">
        <v>172</v>
      </c>
      <c r="F165" s="16" t="s">
        <v>173</v>
      </c>
      <c r="G165" s="15">
        <f>SUM(G6:G164)</f>
        <v>0</v>
      </c>
    </row>
    <row r="166" spans="1:7" x14ac:dyDescent="0.25">
      <c r="D166" s="2"/>
      <c r="F166" s="9"/>
      <c r="G166" s="11"/>
    </row>
    <row r="167" spans="1:7" x14ac:dyDescent="0.25">
      <c r="D167" s="2"/>
      <c r="F167" s="9"/>
      <c r="G167" s="11"/>
    </row>
    <row r="168" spans="1:7" x14ac:dyDescent="0.25">
      <c r="D168" s="2"/>
      <c r="F168" s="9"/>
      <c r="G168" s="11"/>
    </row>
    <row r="169" spans="1:7" x14ac:dyDescent="0.25">
      <c r="D169" s="2"/>
      <c r="F169" s="9"/>
      <c r="G169" s="11"/>
    </row>
    <row r="170" spans="1:7" x14ac:dyDescent="0.25">
      <c r="D170" s="2"/>
      <c r="F170" s="9"/>
      <c r="G170" s="11"/>
    </row>
    <row r="171" spans="1:7" x14ac:dyDescent="0.25">
      <c r="D171" s="2"/>
      <c r="F171" s="9"/>
      <c r="G171" s="11"/>
    </row>
    <row r="172" spans="1:7" x14ac:dyDescent="0.25">
      <c r="D172" s="2"/>
      <c r="F172" s="9"/>
      <c r="G172" s="11"/>
    </row>
    <row r="173" spans="1:7" x14ac:dyDescent="0.25">
      <c r="D173" s="2"/>
      <c r="F173" s="9"/>
      <c r="G173" s="11"/>
    </row>
    <row r="174" spans="1:7" x14ac:dyDescent="0.25">
      <c r="D174" s="2"/>
      <c r="F174" s="9"/>
      <c r="G174" s="11"/>
    </row>
    <row r="175" spans="1:7" x14ac:dyDescent="0.25">
      <c r="D175" s="2"/>
      <c r="F175" s="9"/>
      <c r="G175" s="11"/>
    </row>
    <row r="176" spans="1:7" x14ac:dyDescent="0.25">
      <c r="D176" s="2"/>
      <c r="F176" s="9"/>
      <c r="G176" s="11"/>
    </row>
    <row r="177" spans="4:7" x14ac:dyDescent="0.25">
      <c r="D177" s="2"/>
      <c r="F177" s="9"/>
      <c r="G177" s="11"/>
    </row>
    <row r="178" spans="4:7" x14ac:dyDescent="0.25">
      <c r="D178" s="2"/>
      <c r="F178" s="9"/>
      <c r="G178" s="11"/>
    </row>
    <row r="179" spans="4:7" x14ac:dyDescent="0.25">
      <c r="D179" s="2"/>
      <c r="F179" s="9"/>
      <c r="G179" s="11"/>
    </row>
    <row r="180" spans="4:7" x14ac:dyDescent="0.25">
      <c r="D180" s="2"/>
      <c r="F180" s="9"/>
      <c r="G180" s="11"/>
    </row>
    <row r="181" spans="4:7" x14ac:dyDescent="0.25">
      <c r="D181" s="2"/>
      <c r="F181" s="9"/>
      <c r="G181" s="11"/>
    </row>
    <row r="182" spans="4:7" x14ac:dyDescent="0.25">
      <c r="D182" s="2"/>
      <c r="F182" s="9"/>
      <c r="G182" s="11"/>
    </row>
    <row r="183" spans="4:7" x14ac:dyDescent="0.25">
      <c r="D183" s="2"/>
      <c r="F183" s="9"/>
      <c r="G183" s="11"/>
    </row>
    <row r="184" spans="4:7" x14ac:dyDescent="0.25">
      <c r="D184" s="2"/>
      <c r="F184" s="9"/>
      <c r="G184" s="11"/>
    </row>
    <row r="185" spans="4:7" x14ac:dyDescent="0.25">
      <c r="D185" s="2"/>
      <c r="F185" s="9"/>
      <c r="G185" s="11"/>
    </row>
    <row r="186" spans="4:7" x14ac:dyDescent="0.25">
      <c r="D186" s="2"/>
      <c r="F186" s="9"/>
      <c r="G186" s="11"/>
    </row>
    <row r="187" spans="4:7" x14ac:dyDescent="0.25">
      <c r="D187" s="2"/>
      <c r="F187" s="9"/>
      <c r="G187" s="11"/>
    </row>
    <row r="188" spans="4:7" x14ac:dyDescent="0.25">
      <c r="D188" s="2"/>
      <c r="F188" s="9"/>
      <c r="G188" s="11"/>
    </row>
    <row r="189" spans="4:7" x14ac:dyDescent="0.25">
      <c r="D189" s="2"/>
      <c r="F189" s="9"/>
      <c r="G189" s="11"/>
    </row>
    <row r="190" spans="4:7" x14ac:dyDescent="0.25">
      <c r="D190" s="2"/>
      <c r="F190" s="9"/>
      <c r="G190" s="11"/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2C576-CBEA-4487-9CFE-492934336FEA}">
  <dimension ref="A1:H110"/>
  <sheetViews>
    <sheetView zoomScale="85" zoomScaleNormal="85" workbookViewId="0">
      <selection activeCell="C21" sqref="C21"/>
    </sheetView>
  </sheetViews>
  <sheetFormatPr defaultRowHeight="15" x14ac:dyDescent="0.25"/>
  <cols>
    <col min="1" max="1" width="9.140625" style="1"/>
    <col min="2" max="2" width="19.28515625" style="1" customWidth="1"/>
    <col min="3" max="3" width="99.85546875" style="1" customWidth="1"/>
    <col min="4" max="4" width="15.28515625" style="1" bestFit="1" customWidth="1"/>
    <col min="5" max="5" width="11" style="1" customWidth="1"/>
    <col min="6" max="6" width="10.140625" style="1" bestFit="1" customWidth="1"/>
    <col min="7" max="7" width="22.140625" style="1" customWidth="1"/>
    <col min="8" max="8" width="11" style="1" customWidth="1"/>
    <col min="9" max="16384" width="9.140625" style="1"/>
  </cols>
  <sheetData>
    <row r="1" spans="1:7" ht="18.75" x14ac:dyDescent="0.3">
      <c r="A1" s="5" t="s">
        <v>0</v>
      </c>
    </row>
    <row r="2" spans="1:7" ht="18.75" x14ac:dyDescent="0.3">
      <c r="A2" s="5" t="s">
        <v>174</v>
      </c>
      <c r="B2" s="5"/>
    </row>
    <row r="3" spans="1:7" ht="18.75" x14ac:dyDescent="0.3">
      <c r="A3" s="5" t="s">
        <v>175</v>
      </c>
    </row>
    <row r="4" spans="1:7" x14ac:dyDescent="0.25">
      <c r="A4" s="4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</row>
    <row r="5" spans="1:7" x14ac:dyDescent="0.25">
      <c r="A5" s="1" t="s">
        <v>176</v>
      </c>
      <c r="B5" s="4" t="s">
        <v>177</v>
      </c>
      <c r="F5" s="9"/>
      <c r="G5" s="11"/>
    </row>
    <row r="6" spans="1:7" x14ac:dyDescent="0.25">
      <c r="A6" s="1" t="s">
        <v>176</v>
      </c>
      <c r="B6" s="1">
        <v>18080.009999999998</v>
      </c>
      <c r="C6" s="1" t="s">
        <v>178</v>
      </c>
      <c r="D6" s="1" t="s">
        <v>18</v>
      </c>
      <c r="E6" s="1">
        <v>1</v>
      </c>
      <c r="F6" s="9"/>
      <c r="G6" s="11">
        <f>Table14[[#This Row],[Unit Rate(excl. GST)]]*Table14[[#This Row],[Quantity]]</f>
        <v>0</v>
      </c>
    </row>
    <row r="7" spans="1:7" x14ac:dyDescent="0.25">
      <c r="A7" s="1" t="s">
        <v>176</v>
      </c>
      <c r="B7" s="4" t="s">
        <v>16</v>
      </c>
      <c r="C7" s="4"/>
      <c r="D7" s="4"/>
      <c r="E7" s="4"/>
      <c r="F7" s="7"/>
      <c r="G7" s="11"/>
    </row>
    <row r="8" spans="1:7" s="2" customFormat="1" x14ac:dyDescent="0.25">
      <c r="A8" s="1" t="s">
        <v>176</v>
      </c>
      <c r="B8" s="2">
        <v>20017.009999999998</v>
      </c>
      <c r="C8" s="2" t="s">
        <v>17</v>
      </c>
      <c r="D8" s="2" t="s">
        <v>18</v>
      </c>
      <c r="E8" s="2">
        <v>1</v>
      </c>
      <c r="F8" s="6"/>
      <c r="G8" s="11">
        <f>Table14[[#This Row],[Unit Rate(excl. GST)]]*Table14[[#This Row],[Quantity]]</f>
        <v>0</v>
      </c>
    </row>
    <row r="9" spans="1:7" s="2" customFormat="1" x14ac:dyDescent="0.25">
      <c r="A9" s="1" t="s">
        <v>176</v>
      </c>
      <c r="B9" s="2">
        <v>20018.009999999998</v>
      </c>
      <c r="C9" s="2" t="s">
        <v>19</v>
      </c>
      <c r="D9" s="2" t="s">
        <v>18</v>
      </c>
      <c r="E9" s="2">
        <v>1</v>
      </c>
      <c r="F9" s="6"/>
      <c r="G9" s="11">
        <f>Table14[[#This Row],[Unit Rate(excl. GST)]]*Table14[[#This Row],[Quantity]]</f>
        <v>0</v>
      </c>
    </row>
    <row r="10" spans="1:7" s="2" customFormat="1" x14ac:dyDescent="0.25">
      <c r="A10" s="1" t="s">
        <v>176</v>
      </c>
      <c r="B10" s="2">
        <v>20019.009999999998</v>
      </c>
      <c r="C10" s="2" t="s">
        <v>20</v>
      </c>
      <c r="D10" s="2" t="s">
        <v>18</v>
      </c>
      <c r="E10" s="2">
        <v>1</v>
      </c>
      <c r="F10" s="6"/>
      <c r="G10" s="11">
        <f>Table14[[#This Row],[Unit Rate(excl. GST)]]*Table14[[#This Row],[Quantity]]</f>
        <v>0</v>
      </c>
    </row>
    <row r="11" spans="1:7" s="2" customFormat="1" x14ac:dyDescent="0.25">
      <c r="A11" s="1" t="s">
        <v>176</v>
      </c>
      <c r="B11" s="2">
        <v>20020.009999999998</v>
      </c>
      <c r="C11" s="2" t="s">
        <v>21</v>
      </c>
      <c r="D11" s="2" t="s">
        <v>18</v>
      </c>
      <c r="E11" s="2">
        <v>1</v>
      </c>
      <c r="F11" s="6"/>
      <c r="G11" s="11">
        <f>Table14[[#This Row],[Unit Rate(excl. GST)]]*Table14[[#This Row],[Quantity]]</f>
        <v>0</v>
      </c>
    </row>
    <row r="12" spans="1:7" s="2" customFormat="1" x14ac:dyDescent="0.25">
      <c r="A12" s="1" t="s">
        <v>176</v>
      </c>
      <c r="B12" s="4" t="s">
        <v>179</v>
      </c>
      <c r="F12" s="6"/>
      <c r="G12" s="11"/>
    </row>
    <row r="13" spans="1:7" s="2" customFormat="1" x14ac:dyDescent="0.25">
      <c r="A13" s="1" t="s">
        <v>176</v>
      </c>
      <c r="B13" s="2">
        <v>30253.01</v>
      </c>
      <c r="C13" s="2" t="s">
        <v>180</v>
      </c>
      <c r="D13" s="2" t="s">
        <v>131</v>
      </c>
      <c r="E13" s="6">
        <v>12</v>
      </c>
      <c r="F13" s="6"/>
      <c r="G13" s="11">
        <f>Table14[[#This Row],[Unit Rate(excl. GST)]]*Table14[[#This Row],[Quantity]]</f>
        <v>0</v>
      </c>
    </row>
    <row r="14" spans="1:7" s="2" customFormat="1" x14ac:dyDescent="0.25">
      <c r="A14" s="1" t="s">
        <v>176</v>
      </c>
      <c r="B14" s="2">
        <v>30253.02</v>
      </c>
      <c r="C14" s="2" t="s">
        <v>181</v>
      </c>
      <c r="D14" s="2" t="s">
        <v>131</v>
      </c>
      <c r="E14" s="6">
        <v>15.6</v>
      </c>
      <c r="F14" s="6"/>
      <c r="G14" s="11">
        <f>Table14[[#This Row],[Unit Rate(excl. GST)]]*Table14[[#This Row],[Quantity]]</f>
        <v>0</v>
      </c>
    </row>
    <row r="15" spans="1:7" s="2" customFormat="1" x14ac:dyDescent="0.25">
      <c r="A15" s="1" t="s">
        <v>176</v>
      </c>
      <c r="B15" s="2">
        <v>30253.03</v>
      </c>
      <c r="C15" s="2" t="s">
        <v>182</v>
      </c>
      <c r="D15" s="2" t="s">
        <v>131</v>
      </c>
      <c r="E15" s="6">
        <v>12</v>
      </c>
      <c r="F15" s="6"/>
      <c r="G15" s="11">
        <f>Table14[[#This Row],[Unit Rate(excl. GST)]]*Table14[[#This Row],[Quantity]]</f>
        <v>0</v>
      </c>
    </row>
    <row r="16" spans="1:7" s="2" customFormat="1" x14ac:dyDescent="0.25">
      <c r="A16" s="1" t="s">
        <v>176</v>
      </c>
      <c r="B16" s="4" t="s">
        <v>183</v>
      </c>
      <c r="E16" s="6"/>
      <c r="F16" s="6"/>
      <c r="G16" s="11"/>
    </row>
    <row r="17" spans="1:7" s="2" customFormat="1" x14ac:dyDescent="0.25">
      <c r="A17" s="1" t="s">
        <v>176</v>
      </c>
      <c r="B17" s="1">
        <v>30352.01</v>
      </c>
      <c r="C17" s="2" t="s">
        <v>184</v>
      </c>
      <c r="D17" s="2" t="s">
        <v>28</v>
      </c>
      <c r="E17" s="6">
        <v>8.9</v>
      </c>
      <c r="F17" s="6"/>
      <c r="G17" s="11">
        <f>Table14[[#This Row],[Unit Rate(excl. GST)]]*Table14[[#This Row],[Quantity]]</f>
        <v>0</v>
      </c>
    </row>
    <row r="18" spans="1:7" s="2" customFormat="1" x14ac:dyDescent="0.25">
      <c r="A18" s="1" t="s">
        <v>176</v>
      </c>
      <c r="B18" s="1">
        <v>30362.01</v>
      </c>
      <c r="C18" s="2" t="s">
        <v>185</v>
      </c>
      <c r="D18" s="2" t="s">
        <v>28</v>
      </c>
      <c r="E18" s="6">
        <v>1.6</v>
      </c>
      <c r="F18" s="6"/>
      <c r="G18" s="11">
        <f>Table14[[#This Row],[Unit Rate(excl. GST)]]*Table14[[#This Row],[Quantity]]</f>
        <v>0</v>
      </c>
    </row>
    <row r="19" spans="1:7" s="2" customFormat="1" x14ac:dyDescent="0.25">
      <c r="A19" s="1" t="s">
        <v>176</v>
      </c>
      <c r="B19" s="1">
        <v>30366.01</v>
      </c>
      <c r="C19" s="2" t="s">
        <v>186</v>
      </c>
      <c r="D19" s="2" t="s">
        <v>105</v>
      </c>
      <c r="E19" s="6">
        <v>2</v>
      </c>
      <c r="F19" s="6"/>
      <c r="G19" s="11">
        <f>Table14[[#This Row],[Unit Rate(excl. GST)]]*Table14[[#This Row],[Quantity]]</f>
        <v>0</v>
      </c>
    </row>
    <row r="20" spans="1:7" s="2" customFormat="1" x14ac:dyDescent="0.25">
      <c r="A20" s="1" t="s">
        <v>176</v>
      </c>
      <c r="B20" s="2">
        <v>30366.02</v>
      </c>
      <c r="C20" s="2" t="s">
        <v>187</v>
      </c>
      <c r="D20" s="2" t="s">
        <v>105</v>
      </c>
      <c r="E20" s="6">
        <v>2</v>
      </c>
      <c r="F20" s="6"/>
      <c r="G20" s="11">
        <f>Table14[[#This Row],[Unit Rate(excl. GST)]]*Table14[[#This Row],[Quantity]]</f>
        <v>0</v>
      </c>
    </row>
    <row r="21" spans="1:7" s="2" customFormat="1" x14ac:dyDescent="0.25">
      <c r="A21" s="1" t="s">
        <v>176</v>
      </c>
      <c r="B21" s="2">
        <v>30366.03</v>
      </c>
      <c r="C21" s="2" t="s">
        <v>188</v>
      </c>
      <c r="D21" s="2" t="s">
        <v>105</v>
      </c>
      <c r="E21" s="6">
        <v>2</v>
      </c>
      <c r="F21" s="6"/>
      <c r="G21" s="11">
        <f>Table14[[#This Row],[Unit Rate(excl. GST)]]*Table14[[#This Row],[Quantity]]</f>
        <v>0</v>
      </c>
    </row>
    <row r="22" spans="1:7" s="2" customFormat="1" x14ac:dyDescent="0.25">
      <c r="A22" s="1" t="s">
        <v>176</v>
      </c>
      <c r="B22" s="4" t="s">
        <v>189</v>
      </c>
      <c r="E22" s="6"/>
      <c r="F22" s="6"/>
      <c r="G22" s="11"/>
    </row>
    <row r="23" spans="1:7" s="2" customFormat="1" x14ac:dyDescent="0.25">
      <c r="A23" s="1" t="s">
        <v>176</v>
      </c>
      <c r="B23" s="2">
        <v>30562.01</v>
      </c>
      <c r="C23" s="2" t="s">
        <v>190</v>
      </c>
      <c r="D23" s="2" t="s">
        <v>24</v>
      </c>
      <c r="E23" s="6">
        <v>28.4</v>
      </c>
      <c r="F23" s="6"/>
      <c r="G23" s="11">
        <f>Table14[[#This Row],[Unit Rate(excl. GST)]]*Table14[[#This Row],[Quantity]]</f>
        <v>0</v>
      </c>
    </row>
    <row r="24" spans="1:7" s="2" customFormat="1" x14ac:dyDescent="0.25">
      <c r="A24" s="1" t="s">
        <v>176</v>
      </c>
      <c r="B24" s="4" t="s">
        <v>191</v>
      </c>
      <c r="E24" s="6"/>
      <c r="F24" s="6"/>
      <c r="G24" s="11">
        <f>Table14[[#This Row],[Unit Rate(excl. GST)]]*Table14[[#This Row],[Quantity]]</f>
        <v>0</v>
      </c>
    </row>
    <row r="25" spans="1:7" s="2" customFormat="1" x14ac:dyDescent="0.25">
      <c r="A25" s="1" t="s">
        <v>176</v>
      </c>
      <c r="B25" s="2">
        <v>30666.01</v>
      </c>
      <c r="C25" s="2" t="s">
        <v>192</v>
      </c>
      <c r="D25" s="2" t="s">
        <v>28</v>
      </c>
      <c r="E25" s="6">
        <v>5.0999999999999996</v>
      </c>
      <c r="F25" s="6"/>
      <c r="G25" s="11">
        <f>Table14[[#This Row],[Unit Rate(excl. GST)]]*Table14[[#This Row],[Quantity]]</f>
        <v>0</v>
      </c>
    </row>
    <row r="26" spans="1:7" s="2" customFormat="1" x14ac:dyDescent="0.25">
      <c r="A26" s="1" t="s">
        <v>176</v>
      </c>
      <c r="B26" s="2">
        <v>30666.02</v>
      </c>
      <c r="C26" s="2" t="s">
        <v>193</v>
      </c>
      <c r="D26" s="2" t="s">
        <v>28</v>
      </c>
      <c r="E26" s="6">
        <v>5.0999999999999996</v>
      </c>
      <c r="F26" s="6"/>
      <c r="G26" s="11">
        <f>Table14[[#This Row],[Unit Rate(excl. GST)]]*Table14[[#This Row],[Quantity]]</f>
        <v>0</v>
      </c>
    </row>
    <row r="27" spans="1:7" x14ac:dyDescent="0.25">
      <c r="A27" s="1" t="s">
        <v>176</v>
      </c>
      <c r="B27" s="4" t="s">
        <v>22</v>
      </c>
      <c r="C27" s="4"/>
      <c r="D27" s="4"/>
      <c r="E27" s="7"/>
      <c r="F27" s="7"/>
      <c r="G27" s="11"/>
    </row>
    <row r="28" spans="1:7" s="2" customFormat="1" x14ac:dyDescent="0.25">
      <c r="A28" s="1" t="s">
        <v>176</v>
      </c>
      <c r="B28" s="18">
        <v>32001.01</v>
      </c>
      <c r="C28" s="2" t="s">
        <v>23</v>
      </c>
      <c r="D28" s="2" t="s">
        <v>24</v>
      </c>
      <c r="E28" s="6">
        <v>39063</v>
      </c>
      <c r="F28" s="6"/>
      <c r="G28" s="11">
        <f>Table14[[#This Row],[Unit Rate(excl. GST)]]*Table14[[#This Row],[Quantity]]</f>
        <v>0</v>
      </c>
    </row>
    <row r="29" spans="1:7" s="2" customFormat="1" x14ac:dyDescent="0.25">
      <c r="A29" s="1" t="s">
        <v>176</v>
      </c>
      <c r="B29" s="18" t="s">
        <v>26</v>
      </c>
      <c r="C29" s="2" t="s">
        <v>27</v>
      </c>
      <c r="D29" s="2" t="s">
        <v>28</v>
      </c>
      <c r="E29" s="6">
        <v>911</v>
      </c>
      <c r="F29" s="6"/>
      <c r="G29" s="11">
        <f>Table14[[#This Row],[Unit Rate(excl. GST)]]*Table14[[#This Row],[Quantity]]</f>
        <v>0</v>
      </c>
    </row>
    <row r="30" spans="1:7" s="2" customFormat="1" ht="30" x14ac:dyDescent="0.25">
      <c r="A30" s="1" t="s">
        <v>176</v>
      </c>
      <c r="B30" s="18">
        <v>32007.01</v>
      </c>
      <c r="C30" s="2" t="s">
        <v>31</v>
      </c>
      <c r="D30" s="2" t="s">
        <v>24</v>
      </c>
      <c r="E30" s="6">
        <v>20123</v>
      </c>
      <c r="F30" s="6"/>
      <c r="G30" s="11">
        <f>Table14[[#This Row],[Unit Rate(excl. GST)]]*Table14[[#This Row],[Quantity]]</f>
        <v>0</v>
      </c>
    </row>
    <row r="31" spans="1:7" s="2" customFormat="1" ht="30" x14ac:dyDescent="0.25">
      <c r="A31" s="1" t="s">
        <v>176</v>
      </c>
      <c r="B31" s="18" t="s">
        <v>194</v>
      </c>
      <c r="C31" s="2" t="s">
        <v>32</v>
      </c>
      <c r="D31" s="2" t="s">
        <v>28</v>
      </c>
      <c r="E31" s="6">
        <v>105</v>
      </c>
      <c r="F31" s="6"/>
      <c r="G31" s="11">
        <f>Table14[[#This Row],[Unit Rate(excl. GST)]]*Table14[[#This Row],[Quantity]]</f>
        <v>0</v>
      </c>
    </row>
    <row r="32" spans="1:7" s="2" customFormat="1" ht="30" x14ac:dyDescent="0.25">
      <c r="A32" s="1" t="s">
        <v>176</v>
      </c>
      <c r="B32" s="18" t="s">
        <v>35</v>
      </c>
      <c r="C32" s="2" t="s">
        <v>36</v>
      </c>
      <c r="D32" s="2" t="s">
        <v>28</v>
      </c>
      <c r="E32" s="6">
        <v>262</v>
      </c>
      <c r="F32" s="6"/>
      <c r="G32" s="11">
        <f>Table14[[#This Row],[Unit Rate(excl. GST)]]*Table14[[#This Row],[Quantity]]</f>
        <v>0</v>
      </c>
    </row>
    <row r="33" spans="1:7" x14ac:dyDescent="0.25">
      <c r="A33" s="1" t="s">
        <v>176</v>
      </c>
      <c r="B33" s="4" t="s">
        <v>39</v>
      </c>
      <c r="C33" s="4"/>
      <c r="D33" s="4"/>
      <c r="E33" s="7"/>
      <c r="F33" s="7"/>
      <c r="G33" s="11"/>
    </row>
    <row r="34" spans="1:7" s="2" customFormat="1" x14ac:dyDescent="0.25">
      <c r="A34" s="1" t="s">
        <v>176</v>
      </c>
      <c r="B34" s="2">
        <v>32101.01</v>
      </c>
      <c r="C34" s="2" t="s">
        <v>40</v>
      </c>
      <c r="D34" s="2" t="s">
        <v>28</v>
      </c>
      <c r="E34" s="6">
        <v>5820</v>
      </c>
      <c r="F34" s="6"/>
      <c r="G34" s="11">
        <f>Table14[[#This Row],[Unit Rate(excl. GST)]]*Table14[[#This Row],[Quantity]]</f>
        <v>0</v>
      </c>
    </row>
    <row r="35" spans="1:7" s="2" customFormat="1" x14ac:dyDescent="0.25">
      <c r="A35" s="1" t="s">
        <v>176</v>
      </c>
      <c r="B35" s="2" t="s">
        <v>43</v>
      </c>
      <c r="C35" s="2" t="s">
        <v>44</v>
      </c>
      <c r="D35" s="2" t="s">
        <v>28</v>
      </c>
      <c r="E35" s="6">
        <v>20</v>
      </c>
      <c r="F35" s="6"/>
      <c r="G35" s="11">
        <f>Table14[[#This Row],[Unit Rate(excl. GST)]]*Table14[[#This Row],[Quantity]]</f>
        <v>0</v>
      </c>
    </row>
    <row r="36" spans="1:7" s="2" customFormat="1" ht="30" x14ac:dyDescent="0.25">
      <c r="A36" s="1" t="s">
        <v>176</v>
      </c>
      <c r="B36" s="2" t="s">
        <v>45</v>
      </c>
      <c r="C36" s="2" t="s">
        <v>46</v>
      </c>
      <c r="D36" s="2" t="s">
        <v>28</v>
      </c>
      <c r="E36" s="6">
        <v>100</v>
      </c>
      <c r="F36" s="6"/>
      <c r="G36" s="11">
        <f>Table14[[#This Row],[Unit Rate(excl. GST)]]*Table14[[#This Row],[Quantity]]</f>
        <v>0</v>
      </c>
    </row>
    <row r="37" spans="1:7" s="2" customFormat="1" ht="30" x14ac:dyDescent="0.25">
      <c r="A37" s="1" t="s">
        <v>176</v>
      </c>
      <c r="B37" s="2" t="s">
        <v>47</v>
      </c>
      <c r="C37" s="2" t="s">
        <v>48</v>
      </c>
      <c r="D37" s="2" t="s">
        <v>28</v>
      </c>
      <c r="E37" s="6">
        <v>2910</v>
      </c>
      <c r="F37" s="6"/>
      <c r="G37" s="11">
        <f>Table14[[#This Row],[Unit Rate(excl. GST)]]*Table14[[#This Row],[Quantity]]</f>
        <v>0</v>
      </c>
    </row>
    <row r="38" spans="1:7" s="2" customFormat="1" x14ac:dyDescent="0.25">
      <c r="A38" s="1" t="s">
        <v>176</v>
      </c>
      <c r="B38" s="2">
        <v>32126.01</v>
      </c>
      <c r="C38" s="2" t="s">
        <v>195</v>
      </c>
      <c r="D38" s="2" t="s">
        <v>24</v>
      </c>
      <c r="E38" s="6">
        <v>2.5</v>
      </c>
      <c r="F38" s="6"/>
      <c r="G38" s="11">
        <f>Table14[[#This Row],[Unit Rate(excl. GST)]]*Table14[[#This Row],[Quantity]]</f>
        <v>0</v>
      </c>
    </row>
    <row r="39" spans="1:7" x14ac:dyDescent="0.25">
      <c r="A39" s="1" t="s">
        <v>176</v>
      </c>
      <c r="B39" s="4" t="s">
        <v>49</v>
      </c>
      <c r="C39" s="4"/>
      <c r="D39" s="4"/>
      <c r="E39" s="7"/>
      <c r="F39" s="7"/>
      <c r="G39" s="11"/>
    </row>
    <row r="40" spans="1:7" s="2" customFormat="1" x14ac:dyDescent="0.25">
      <c r="A40" s="1" t="s">
        <v>176</v>
      </c>
      <c r="B40" s="2">
        <v>32201.01</v>
      </c>
      <c r="C40" s="2" t="s">
        <v>50</v>
      </c>
      <c r="D40" s="2" t="s">
        <v>28</v>
      </c>
      <c r="E40" s="6">
        <v>1000</v>
      </c>
      <c r="F40" s="6"/>
      <c r="G40" s="11">
        <f>Table14[[#This Row],[Unit Rate(excl. GST)]]*Table14[[#This Row],[Quantity]]</f>
        <v>0</v>
      </c>
    </row>
    <row r="41" spans="1:7" s="2" customFormat="1" x14ac:dyDescent="0.25">
      <c r="A41" s="1" t="s">
        <v>176</v>
      </c>
      <c r="B41" s="4" t="s">
        <v>52</v>
      </c>
      <c r="E41" s="6"/>
      <c r="F41" s="6"/>
      <c r="G41" s="11"/>
    </row>
    <row r="42" spans="1:7" s="2" customFormat="1" x14ac:dyDescent="0.25">
      <c r="A42" s="1" t="s">
        <v>176</v>
      </c>
      <c r="B42" s="18" t="s">
        <v>53</v>
      </c>
      <c r="C42" s="2" t="s">
        <v>54</v>
      </c>
      <c r="D42" s="2" t="s">
        <v>24</v>
      </c>
      <c r="E42" s="6">
        <v>17443</v>
      </c>
      <c r="F42" s="6"/>
      <c r="G42" s="11">
        <f>Table14[[#This Row],[Unit Rate(excl. GST)]]*Table14[[#This Row],[Quantity]]</f>
        <v>0</v>
      </c>
    </row>
    <row r="43" spans="1:7" s="2" customFormat="1" ht="30" x14ac:dyDescent="0.25">
      <c r="A43" s="1" t="s">
        <v>176</v>
      </c>
      <c r="B43" s="18">
        <v>32310.01</v>
      </c>
      <c r="C43" s="2" t="s">
        <v>196</v>
      </c>
      <c r="D43" s="2" t="s">
        <v>28</v>
      </c>
      <c r="E43" s="6">
        <v>60</v>
      </c>
      <c r="F43" s="6"/>
      <c r="G43" s="11">
        <f>Table14[[#This Row],[Unit Rate(excl. GST)]]*Table14[[#This Row],[Quantity]]</f>
        <v>0</v>
      </c>
    </row>
    <row r="44" spans="1:7" s="2" customFormat="1" ht="30" x14ac:dyDescent="0.25">
      <c r="A44" s="1" t="s">
        <v>176</v>
      </c>
      <c r="B44" s="18" t="s">
        <v>197</v>
      </c>
      <c r="C44" s="2" t="s">
        <v>58</v>
      </c>
      <c r="D44" s="2" t="s">
        <v>28</v>
      </c>
      <c r="E44" s="6">
        <v>198</v>
      </c>
      <c r="F44" s="6"/>
      <c r="G44" s="11">
        <f>Table14[[#This Row],[Unit Rate(excl. GST)]]*Table14[[#This Row],[Quantity]]</f>
        <v>0</v>
      </c>
    </row>
    <row r="45" spans="1:7" s="2" customFormat="1" ht="30" x14ac:dyDescent="0.25">
      <c r="A45" s="1" t="s">
        <v>176</v>
      </c>
      <c r="B45" s="18" t="s">
        <v>59</v>
      </c>
      <c r="C45" s="2" t="s">
        <v>60</v>
      </c>
      <c r="D45" s="2" t="s">
        <v>28</v>
      </c>
      <c r="E45" s="6">
        <v>30</v>
      </c>
      <c r="F45" s="6"/>
      <c r="G45" s="11">
        <f>Table14[[#This Row],[Unit Rate(excl. GST)]]*Table14[[#This Row],[Quantity]]</f>
        <v>0</v>
      </c>
    </row>
    <row r="46" spans="1:7" s="2" customFormat="1" ht="30" x14ac:dyDescent="0.25">
      <c r="A46" s="1" t="s">
        <v>176</v>
      </c>
      <c r="B46" s="18" t="s">
        <v>61</v>
      </c>
      <c r="C46" s="2" t="s">
        <v>62</v>
      </c>
      <c r="D46" s="2" t="s">
        <v>28</v>
      </c>
      <c r="E46" s="6">
        <v>524</v>
      </c>
      <c r="F46" s="6"/>
      <c r="G46" s="11">
        <f>Table14[[#This Row],[Unit Rate(excl. GST)]]*Table14[[#This Row],[Quantity]]</f>
        <v>0</v>
      </c>
    </row>
    <row r="47" spans="1:7" x14ac:dyDescent="0.25">
      <c r="A47" s="1" t="s">
        <v>176</v>
      </c>
      <c r="B47" s="4" t="s">
        <v>66</v>
      </c>
      <c r="D47" s="4"/>
      <c r="E47" s="7"/>
      <c r="F47" s="7"/>
      <c r="G47" s="11"/>
    </row>
    <row r="48" spans="1:7" s="2" customFormat="1" ht="30" x14ac:dyDescent="0.25">
      <c r="A48" s="1" t="s">
        <v>176</v>
      </c>
      <c r="B48" s="18" t="s">
        <v>67</v>
      </c>
      <c r="C48" s="2" t="s">
        <v>68</v>
      </c>
      <c r="D48" s="2" t="s">
        <v>28</v>
      </c>
      <c r="E48" s="6">
        <v>367</v>
      </c>
      <c r="F48" s="6"/>
      <c r="G48" s="11">
        <f>Table14[[#This Row],[Unit Rate(excl. GST)]]*Table14[[#This Row],[Quantity]]</f>
        <v>0</v>
      </c>
    </row>
    <row r="49" spans="1:7" s="2" customFormat="1" x14ac:dyDescent="0.25">
      <c r="A49" s="1" t="s">
        <v>176</v>
      </c>
      <c r="B49" s="18">
        <v>32402.02</v>
      </c>
      <c r="C49" s="2" t="s">
        <v>198</v>
      </c>
      <c r="D49" s="2" t="s">
        <v>28</v>
      </c>
      <c r="E49" s="6">
        <v>207</v>
      </c>
      <c r="F49" s="6"/>
      <c r="G49" s="11">
        <f>Table14[[#This Row],[Unit Rate(excl. GST)]]*Table14[[#This Row],[Quantity]]</f>
        <v>0</v>
      </c>
    </row>
    <row r="50" spans="1:7" s="2" customFormat="1" x14ac:dyDescent="0.25">
      <c r="A50" s="1" t="s">
        <v>176</v>
      </c>
      <c r="B50" s="18">
        <v>32402.03</v>
      </c>
      <c r="C50" s="2" t="s">
        <v>159</v>
      </c>
      <c r="D50" s="2" t="s">
        <v>28</v>
      </c>
      <c r="E50" s="6">
        <v>5506</v>
      </c>
      <c r="F50" s="6"/>
      <c r="G50" s="11">
        <f>Table14[[#This Row],[Unit Rate(excl. GST)]]*Table14[[#This Row],[Quantity]]</f>
        <v>0</v>
      </c>
    </row>
    <row r="51" spans="1:7" x14ac:dyDescent="0.25">
      <c r="A51" s="1" t="s">
        <v>176</v>
      </c>
      <c r="B51" s="4" t="s">
        <v>73</v>
      </c>
      <c r="C51" s="4"/>
      <c r="D51" s="4"/>
      <c r="E51" s="7"/>
      <c r="F51" s="7"/>
      <c r="G51" s="11"/>
    </row>
    <row r="52" spans="1:7" s="2" customFormat="1" x14ac:dyDescent="0.25">
      <c r="A52" s="1" t="s">
        <v>176</v>
      </c>
      <c r="B52" s="18">
        <v>40002.01</v>
      </c>
      <c r="C52" s="2" t="s">
        <v>160</v>
      </c>
      <c r="D52" s="2" t="s">
        <v>28</v>
      </c>
      <c r="E52" s="6">
        <v>3662</v>
      </c>
      <c r="F52" s="6"/>
      <c r="G52" s="11">
        <f>Table14[[#This Row],[Unit Rate(excl. GST)]]*Table14[[#This Row],[Quantity]]</f>
        <v>0</v>
      </c>
    </row>
    <row r="53" spans="1:7" s="2" customFormat="1" x14ac:dyDescent="0.25">
      <c r="A53" s="1" t="s">
        <v>176</v>
      </c>
      <c r="B53" s="18">
        <v>40004.01</v>
      </c>
      <c r="C53" s="2" t="s">
        <v>199</v>
      </c>
      <c r="D53" s="2" t="s">
        <v>28</v>
      </c>
      <c r="E53" s="6">
        <v>707</v>
      </c>
      <c r="F53" s="6"/>
      <c r="G53" s="11">
        <f>Table14[[#This Row],[Unit Rate(excl. GST)]]*Table14[[#This Row],[Quantity]]</f>
        <v>0</v>
      </c>
    </row>
    <row r="54" spans="1:7" s="2" customFormat="1" x14ac:dyDescent="0.25">
      <c r="A54" s="1" t="s">
        <v>176</v>
      </c>
      <c r="B54" s="18">
        <v>40004.019999999997</v>
      </c>
      <c r="C54" s="2" t="s">
        <v>200</v>
      </c>
      <c r="D54" s="2" t="s">
        <v>28</v>
      </c>
      <c r="E54" s="6">
        <v>17</v>
      </c>
      <c r="F54" s="6"/>
      <c r="G54" s="11">
        <f>Table14[[#This Row],[Unit Rate(excl. GST)]]*Table14[[#This Row],[Quantity]]</f>
        <v>0</v>
      </c>
    </row>
    <row r="55" spans="1:7" s="2" customFormat="1" x14ac:dyDescent="0.25">
      <c r="A55" s="1" t="s">
        <v>176</v>
      </c>
      <c r="B55" s="4" t="s">
        <v>201</v>
      </c>
      <c r="E55" s="6"/>
      <c r="F55" s="6"/>
      <c r="G55" s="11"/>
    </row>
    <row r="56" spans="1:7" x14ac:dyDescent="0.25">
      <c r="A56" s="1" t="s">
        <v>176</v>
      </c>
      <c r="B56" s="2">
        <v>40209.01</v>
      </c>
      <c r="C56" s="2" t="s">
        <v>79</v>
      </c>
      <c r="D56" s="2" t="s">
        <v>24</v>
      </c>
      <c r="E56" s="6">
        <f>E57+E58</f>
        <v>1980</v>
      </c>
      <c r="F56" s="6"/>
      <c r="G56" s="11">
        <f>Table14[[#This Row],[Unit Rate(excl. GST)]]*Table14[[#This Row],[Quantity]]</f>
        <v>0</v>
      </c>
    </row>
    <row r="57" spans="1:7" s="2" customFormat="1" x14ac:dyDescent="0.25">
      <c r="A57" s="1" t="s">
        <v>176</v>
      </c>
      <c r="B57" s="2">
        <v>40214.01</v>
      </c>
      <c r="C57" s="2" t="s">
        <v>78</v>
      </c>
      <c r="D57" s="2" t="s">
        <v>24</v>
      </c>
      <c r="E57" s="6">
        <v>990</v>
      </c>
      <c r="F57" s="6"/>
      <c r="G57" s="11">
        <f>Table14[[#This Row],[Unit Rate(excl. GST)]]*Table14[[#This Row],[Quantity]]</f>
        <v>0</v>
      </c>
    </row>
    <row r="58" spans="1:7" s="2" customFormat="1" x14ac:dyDescent="0.25">
      <c r="A58" s="1" t="s">
        <v>176</v>
      </c>
      <c r="B58" s="2">
        <v>40214.019999999997</v>
      </c>
      <c r="C58" s="2" t="s">
        <v>202</v>
      </c>
      <c r="D58" s="2" t="s">
        <v>24</v>
      </c>
      <c r="E58" s="6">
        <v>990</v>
      </c>
      <c r="F58" s="6"/>
      <c r="G58" s="11">
        <f>Table14[[#This Row],[Unit Rate(excl. GST)]]*Table14[[#This Row],[Quantity]]</f>
        <v>0</v>
      </c>
    </row>
    <row r="59" spans="1:7" s="2" customFormat="1" ht="30" x14ac:dyDescent="0.25">
      <c r="A59" s="1" t="s">
        <v>176</v>
      </c>
      <c r="B59" s="2">
        <v>40215.01</v>
      </c>
      <c r="C59" s="2" t="s">
        <v>80</v>
      </c>
      <c r="D59" s="2" t="s">
        <v>81</v>
      </c>
      <c r="E59" s="6">
        <v>17.077500000000001</v>
      </c>
      <c r="F59" s="6"/>
      <c r="G59" s="11">
        <f>Table14[[#This Row],[Unit Rate(excl. GST)]]*Table14[[#This Row],[Quantity]]</f>
        <v>0</v>
      </c>
    </row>
    <row r="60" spans="1:7" s="2" customFormat="1" x14ac:dyDescent="0.25">
      <c r="A60" s="1" t="s">
        <v>176</v>
      </c>
      <c r="B60" s="2">
        <v>40215.019999999997</v>
      </c>
      <c r="C60" s="2" t="s">
        <v>203</v>
      </c>
      <c r="D60" s="2" t="s">
        <v>81</v>
      </c>
      <c r="E60" s="6">
        <v>13.661999999999997</v>
      </c>
      <c r="F60" s="6"/>
      <c r="G60" s="11">
        <f>Table14[[#This Row],[Unit Rate(excl. GST)]]*Table14[[#This Row],[Quantity]]</f>
        <v>0</v>
      </c>
    </row>
    <row r="61" spans="1:7" s="2" customFormat="1" x14ac:dyDescent="0.25">
      <c r="A61" s="1" t="s">
        <v>176</v>
      </c>
      <c r="B61" s="2">
        <v>40216.01</v>
      </c>
      <c r="C61" s="2" t="s">
        <v>204</v>
      </c>
      <c r="D61" s="2" t="s">
        <v>24</v>
      </c>
      <c r="E61" s="6">
        <v>990</v>
      </c>
      <c r="F61" s="6"/>
      <c r="G61" s="11">
        <f>Table14[[#This Row],[Unit Rate(excl. GST)]]*Table14[[#This Row],[Quantity]]</f>
        <v>0</v>
      </c>
    </row>
    <row r="62" spans="1:7" s="2" customFormat="1" x14ac:dyDescent="0.25">
      <c r="A62" s="1" t="s">
        <v>176</v>
      </c>
      <c r="B62" s="2">
        <v>40216.019999999997</v>
      </c>
      <c r="C62" s="2" t="s">
        <v>205</v>
      </c>
      <c r="D62" s="2" t="s">
        <v>24</v>
      </c>
      <c r="E62" s="6">
        <v>990</v>
      </c>
      <c r="F62" s="6"/>
      <c r="G62" s="11">
        <f>Table14[[#This Row],[Unit Rate(excl. GST)]]*Table14[[#This Row],[Quantity]]</f>
        <v>0</v>
      </c>
    </row>
    <row r="63" spans="1:7" x14ac:dyDescent="0.25">
      <c r="A63" s="1" t="s">
        <v>176</v>
      </c>
      <c r="B63" s="4" t="s">
        <v>83</v>
      </c>
      <c r="D63" s="4"/>
      <c r="E63" s="7"/>
      <c r="F63" s="7"/>
      <c r="G63" s="11"/>
    </row>
    <row r="64" spans="1:7" s="2" customFormat="1" ht="30" x14ac:dyDescent="0.25">
      <c r="A64" s="1" t="s">
        <v>176</v>
      </c>
      <c r="B64" s="18">
        <v>40721.01</v>
      </c>
      <c r="C64" s="2" t="s">
        <v>84</v>
      </c>
      <c r="D64" s="2" t="s">
        <v>85</v>
      </c>
      <c r="E64" s="6">
        <v>19093</v>
      </c>
      <c r="F64" s="6"/>
      <c r="G64" s="11">
        <f>Table14[[#This Row],[Unit Rate(excl. GST)]]*Table14[[#This Row],[Quantity]]</f>
        <v>0</v>
      </c>
    </row>
    <row r="65" spans="1:7" s="2" customFormat="1" ht="30" x14ac:dyDescent="0.25">
      <c r="A65" s="1" t="s">
        <v>176</v>
      </c>
      <c r="B65" s="18">
        <v>40721.019999999997</v>
      </c>
      <c r="C65" s="2" t="s">
        <v>161</v>
      </c>
      <c r="D65" s="2" t="s">
        <v>85</v>
      </c>
      <c r="E65" s="6">
        <v>2445</v>
      </c>
      <c r="F65" s="6"/>
      <c r="G65" s="11">
        <f>Table14[[#This Row],[Unit Rate(excl. GST)]]*Table14[[#This Row],[Quantity]]</f>
        <v>0</v>
      </c>
    </row>
    <row r="66" spans="1:7" s="2" customFormat="1" ht="30" x14ac:dyDescent="0.25">
      <c r="A66" s="1" t="s">
        <v>176</v>
      </c>
      <c r="B66" s="18">
        <v>40721.03</v>
      </c>
      <c r="C66" s="2" t="s">
        <v>87</v>
      </c>
      <c r="D66" s="2" t="s">
        <v>85</v>
      </c>
      <c r="E66" s="6">
        <v>30003</v>
      </c>
      <c r="F66" s="6"/>
      <c r="G66" s="11">
        <f>Table14[[#This Row],[Unit Rate(excl. GST)]]*Table14[[#This Row],[Quantity]]</f>
        <v>0</v>
      </c>
    </row>
    <row r="67" spans="1:7" s="2" customFormat="1" x14ac:dyDescent="0.25">
      <c r="A67" s="1" t="s">
        <v>176</v>
      </c>
      <c r="B67" s="18">
        <v>40723.01</v>
      </c>
      <c r="C67" s="2" t="s">
        <v>89</v>
      </c>
      <c r="D67" s="2" t="s">
        <v>28</v>
      </c>
      <c r="E67" s="6">
        <v>137</v>
      </c>
      <c r="F67" s="6"/>
      <c r="G67" s="11">
        <f>Table14[[#This Row],[Unit Rate(excl. GST)]]*Table14[[#This Row],[Quantity]]</f>
        <v>0</v>
      </c>
    </row>
    <row r="68" spans="1:7" s="2" customFormat="1" x14ac:dyDescent="0.25">
      <c r="A68" s="1" t="s">
        <v>176</v>
      </c>
      <c r="B68" s="18">
        <v>40723.019999999997</v>
      </c>
      <c r="C68" s="2" t="s">
        <v>91</v>
      </c>
      <c r="D68" s="2" t="s">
        <v>28</v>
      </c>
      <c r="E68" s="6">
        <v>105</v>
      </c>
      <c r="F68" s="6"/>
      <c r="G68" s="11">
        <f>Table14[[#This Row],[Unit Rate(excl. GST)]]*Table14[[#This Row],[Quantity]]</f>
        <v>0</v>
      </c>
    </row>
    <row r="69" spans="1:7" s="2" customFormat="1" x14ac:dyDescent="0.25">
      <c r="A69" s="1" t="s">
        <v>176</v>
      </c>
      <c r="B69" s="18" t="s">
        <v>93</v>
      </c>
      <c r="C69" s="2" t="s">
        <v>94</v>
      </c>
      <c r="D69" s="2" t="s">
        <v>85</v>
      </c>
      <c r="E69" s="6">
        <v>298</v>
      </c>
      <c r="F69" s="6"/>
      <c r="G69" s="11">
        <f>Table14[[#This Row],[Unit Rate(excl. GST)]]*Table14[[#This Row],[Quantity]]</f>
        <v>0</v>
      </c>
    </row>
    <row r="70" spans="1:7" s="2" customFormat="1" x14ac:dyDescent="0.25">
      <c r="A70" s="1" t="s">
        <v>176</v>
      </c>
      <c r="B70" s="18" t="s">
        <v>97</v>
      </c>
      <c r="C70" s="2" t="s">
        <v>98</v>
      </c>
      <c r="D70" s="2" t="s">
        <v>85</v>
      </c>
      <c r="E70" s="6">
        <v>1032</v>
      </c>
      <c r="F70" s="6"/>
      <c r="G70" s="11">
        <f>Table14[[#This Row],[Unit Rate(excl. GST)]]*Table14[[#This Row],[Quantity]]</f>
        <v>0</v>
      </c>
    </row>
    <row r="71" spans="1:7" x14ac:dyDescent="0.25">
      <c r="A71" s="1" t="s">
        <v>176</v>
      </c>
      <c r="B71" s="4" t="s">
        <v>206</v>
      </c>
      <c r="D71" s="4"/>
      <c r="E71" s="4"/>
      <c r="F71" s="7"/>
      <c r="G71" s="11"/>
    </row>
    <row r="72" spans="1:7" s="2" customFormat="1" x14ac:dyDescent="0.25">
      <c r="A72" s="1" t="s">
        <v>176</v>
      </c>
      <c r="B72" s="2">
        <v>50001.01</v>
      </c>
      <c r="C72" s="2" t="s">
        <v>102</v>
      </c>
      <c r="D72" s="2" t="s">
        <v>18</v>
      </c>
      <c r="E72" s="2">
        <v>1</v>
      </c>
      <c r="F72" s="6"/>
      <c r="G72" s="11">
        <f>Table14[[#This Row],[Unit Rate(excl. GST)]]*Table14[[#This Row],[Quantity]]</f>
        <v>0</v>
      </c>
    </row>
    <row r="73" spans="1:7" s="2" customFormat="1" x14ac:dyDescent="0.25">
      <c r="A73" s="1" t="s">
        <v>176</v>
      </c>
      <c r="B73" s="4" t="s">
        <v>207</v>
      </c>
      <c r="F73" s="6"/>
      <c r="G73" s="11"/>
    </row>
    <row r="74" spans="1:7" s="2" customFormat="1" x14ac:dyDescent="0.25">
      <c r="A74" s="1" t="s">
        <v>176</v>
      </c>
      <c r="B74" s="1">
        <v>50051.01</v>
      </c>
      <c r="C74" s="2" t="s">
        <v>104</v>
      </c>
      <c r="D74" s="2" t="s">
        <v>105</v>
      </c>
      <c r="E74" s="6">
        <v>68</v>
      </c>
      <c r="F74" s="6"/>
      <c r="G74" s="11">
        <f>Table14[[#This Row],[Unit Rate(excl. GST)]]*Table14[[#This Row],[Quantity]]</f>
        <v>0</v>
      </c>
    </row>
    <row r="75" spans="1:7" s="2" customFormat="1" x14ac:dyDescent="0.25">
      <c r="A75" s="1" t="s">
        <v>176</v>
      </c>
      <c r="B75" s="1">
        <v>50052.01</v>
      </c>
      <c r="C75" s="2" t="s">
        <v>107</v>
      </c>
      <c r="D75" s="2" t="s">
        <v>18</v>
      </c>
      <c r="E75" s="2">
        <v>1</v>
      </c>
      <c r="F75" s="6"/>
      <c r="G75" s="11">
        <f>Table14[[#This Row],[Unit Rate(excl. GST)]]*Table14[[#This Row],[Quantity]]</f>
        <v>0</v>
      </c>
    </row>
    <row r="76" spans="1:7" s="2" customFormat="1" x14ac:dyDescent="0.25">
      <c r="A76" s="1" t="s">
        <v>176</v>
      </c>
      <c r="B76" s="1">
        <v>50054.01</v>
      </c>
      <c r="C76" s="2" t="s">
        <v>108</v>
      </c>
      <c r="D76" s="2" t="s">
        <v>18</v>
      </c>
      <c r="E76" s="2">
        <v>1</v>
      </c>
      <c r="F76" s="6"/>
      <c r="G76" s="11">
        <f>Table14[[#This Row],[Unit Rate(excl. GST)]]*Table14[[#This Row],[Quantity]]</f>
        <v>0</v>
      </c>
    </row>
    <row r="77" spans="1:7" s="2" customFormat="1" x14ac:dyDescent="0.25">
      <c r="A77" s="1" t="s">
        <v>176</v>
      </c>
      <c r="B77" s="1">
        <v>50056.01</v>
      </c>
      <c r="C77" s="2" t="s">
        <v>109</v>
      </c>
      <c r="D77" s="2" t="s">
        <v>18</v>
      </c>
      <c r="E77" s="2">
        <v>1</v>
      </c>
      <c r="F77" s="6"/>
      <c r="G77" s="11">
        <f>Table14[[#This Row],[Unit Rate(excl. GST)]]*Table14[[#This Row],[Quantity]]</f>
        <v>0</v>
      </c>
    </row>
    <row r="78" spans="1:7" s="2" customFormat="1" x14ac:dyDescent="0.25">
      <c r="A78" s="1" t="s">
        <v>176</v>
      </c>
      <c r="B78" s="1">
        <v>50058.01</v>
      </c>
      <c r="C78" s="2" t="s">
        <v>110</v>
      </c>
      <c r="D78" s="2" t="s">
        <v>18</v>
      </c>
      <c r="E78" s="2">
        <v>1</v>
      </c>
      <c r="F78" s="6"/>
      <c r="G78" s="11">
        <f>Table14[[#This Row],[Unit Rate(excl. GST)]]*Table14[[#This Row],[Quantity]]</f>
        <v>0</v>
      </c>
    </row>
    <row r="79" spans="1:7" x14ac:dyDescent="0.25">
      <c r="A79" s="1" t="s">
        <v>176</v>
      </c>
      <c r="B79" s="4" t="s">
        <v>111</v>
      </c>
      <c r="D79" s="4"/>
      <c r="E79" s="4"/>
      <c r="F79" s="7"/>
      <c r="G79" s="11"/>
    </row>
    <row r="80" spans="1:7" s="2" customFormat="1" x14ac:dyDescent="0.25">
      <c r="A80" s="1" t="s">
        <v>176</v>
      </c>
      <c r="B80" s="2">
        <v>50651.01</v>
      </c>
      <c r="C80" s="2" t="s">
        <v>113</v>
      </c>
      <c r="D80" s="2" t="s">
        <v>28</v>
      </c>
      <c r="E80" s="6">
        <v>911</v>
      </c>
      <c r="F80" s="6"/>
      <c r="G80" s="11">
        <f>Table14[[#This Row],[Unit Rate(excl. GST)]]*Table14[[#This Row],[Quantity]]</f>
        <v>0</v>
      </c>
    </row>
    <row r="81" spans="1:7" s="2" customFormat="1" x14ac:dyDescent="0.25">
      <c r="A81" s="1" t="s">
        <v>176</v>
      </c>
      <c r="B81" s="4" t="s">
        <v>116</v>
      </c>
      <c r="E81" s="6"/>
      <c r="F81" s="6"/>
      <c r="G81" s="11"/>
    </row>
    <row r="82" spans="1:7" s="2" customFormat="1" x14ac:dyDescent="0.25">
      <c r="A82" s="1" t="s">
        <v>176</v>
      </c>
      <c r="B82" s="2">
        <v>50803.01</v>
      </c>
      <c r="C82" s="2" t="s">
        <v>117</v>
      </c>
      <c r="D82" s="2" t="s">
        <v>24</v>
      </c>
      <c r="E82" s="6">
        <v>14956</v>
      </c>
      <c r="F82" s="6"/>
      <c r="G82" s="11">
        <f>Table14[[#This Row],[Unit Rate(excl. GST)]]*Table14[[#This Row],[Quantity]]</f>
        <v>0</v>
      </c>
    </row>
    <row r="83" spans="1:7" s="2" customFormat="1" x14ac:dyDescent="0.25">
      <c r="A83" s="1" t="s">
        <v>176</v>
      </c>
      <c r="B83" s="4" t="s">
        <v>119</v>
      </c>
      <c r="D83" s="3"/>
      <c r="E83" s="8"/>
      <c r="F83" s="8"/>
      <c r="G83" s="11"/>
    </row>
    <row r="84" spans="1:7" s="2" customFormat="1" x14ac:dyDescent="0.25">
      <c r="A84" s="1" t="s">
        <v>176</v>
      </c>
      <c r="B84" s="2">
        <v>50851.01</v>
      </c>
      <c r="C84" s="2" t="s">
        <v>120</v>
      </c>
      <c r="D84" s="2" t="s">
        <v>121</v>
      </c>
      <c r="E84" s="6">
        <v>30</v>
      </c>
      <c r="F84" s="6"/>
      <c r="G84" s="11">
        <f>Table14[[#This Row],[Unit Rate(excl. GST)]]*Table14[[#This Row],[Quantity]]</f>
        <v>0</v>
      </c>
    </row>
    <row r="85" spans="1:7" s="2" customFormat="1" x14ac:dyDescent="0.25">
      <c r="A85" s="1" t="s">
        <v>176</v>
      </c>
      <c r="B85" s="2">
        <v>50854.01</v>
      </c>
      <c r="C85" s="2" t="s">
        <v>123</v>
      </c>
      <c r="D85" s="2" t="s">
        <v>24</v>
      </c>
      <c r="E85" s="6">
        <v>14956</v>
      </c>
      <c r="F85" s="6"/>
      <c r="G85" s="11">
        <f>Table14[[#This Row],[Unit Rate(excl. GST)]]*Table14[[#This Row],[Quantity]]</f>
        <v>0</v>
      </c>
    </row>
    <row r="86" spans="1:7" s="2" customFormat="1" x14ac:dyDescent="0.25">
      <c r="A86" s="1" t="s">
        <v>176</v>
      </c>
      <c r="B86" s="2">
        <v>51052.01</v>
      </c>
      <c r="C86" s="2" t="s">
        <v>126</v>
      </c>
      <c r="D86" s="2" t="s">
        <v>18</v>
      </c>
      <c r="E86" s="2">
        <v>1</v>
      </c>
      <c r="F86" s="6"/>
      <c r="G86" s="11">
        <f>Table14[[#This Row],[Unit Rate(excl. GST)]]*Table14[[#This Row],[Quantity]]</f>
        <v>0</v>
      </c>
    </row>
    <row r="87" spans="1:7" s="2" customFormat="1" x14ac:dyDescent="0.25">
      <c r="A87" s="1" t="s">
        <v>176</v>
      </c>
      <c r="B87" s="2">
        <v>51057.01</v>
      </c>
      <c r="C87" s="2" t="s">
        <v>128</v>
      </c>
      <c r="D87" s="2" t="s">
        <v>18</v>
      </c>
      <c r="E87" s="2">
        <v>1</v>
      </c>
      <c r="F87" s="6"/>
      <c r="G87" s="11">
        <f>Table14[[#This Row],[Unit Rate(excl. GST)]]*Table14[[#This Row],[Quantity]]</f>
        <v>0</v>
      </c>
    </row>
    <row r="88" spans="1:7" s="2" customFormat="1" x14ac:dyDescent="0.25">
      <c r="A88" s="1" t="s">
        <v>176</v>
      </c>
      <c r="B88" s="4" t="s">
        <v>167</v>
      </c>
      <c r="D88" s="3"/>
      <c r="E88" s="3"/>
      <c r="F88" s="8"/>
      <c r="G88" s="11"/>
    </row>
    <row r="89" spans="1:7" s="2" customFormat="1" x14ac:dyDescent="0.25">
      <c r="A89" s="1" t="s">
        <v>176</v>
      </c>
      <c r="B89" s="2">
        <v>20101.009999999998</v>
      </c>
      <c r="C89" s="2" t="s">
        <v>208</v>
      </c>
      <c r="D89" s="2" t="s">
        <v>18</v>
      </c>
      <c r="E89" s="2">
        <v>1</v>
      </c>
      <c r="F89" s="6"/>
      <c r="G89" s="11">
        <f>Table14[[#This Row],[Unit Rate(excl. GST)]]*Table14[[#This Row],[Quantity]]</f>
        <v>0</v>
      </c>
    </row>
    <row r="90" spans="1:7" s="2" customFormat="1" x14ac:dyDescent="0.25">
      <c r="A90" s="1" t="s">
        <v>176</v>
      </c>
      <c r="B90" s="4" t="s">
        <v>135</v>
      </c>
      <c r="D90" s="3"/>
      <c r="E90" s="3"/>
      <c r="F90" s="8"/>
      <c r="G90" s="11"/>
    </row>
    <row r="91" spans="1:7" s="2" customFormat="1" x14ac:dyDescent="0.25">
      <c r="A91" s="1" t="s">
        <v>176</v>
      </c>
      <c r="B91" s="2">
        <v>20151.009999999998</v>
      </c>
      <c r="C91" s="2" t="s">
        <v>136</v>
      </c>
      <c r="D91" s="2" t="s">
        <v>137</v>
      </c>
      <c r="E91" s="2">
        <v>1</v>
      </c>
      <c r="F91" s="6"/>
      <c r="G91" s="11">
        <f>Table14[[#This Row],[Unit Rate(excl. GST)]]*Table14[[#This Row],[Quantity]]</f>
        <v>0</v>
      </c>
    </row>
    <row r="92" spans="1:7" x14ac:dyDescent="0.25">
      <c r="A92" s="1" t="s">
        <v>176</v>
      </c>
      <c r="B92" s="1">
        <v>21403.01</v>
      </c>
      <c r="C92" s="1" t="s">
        <v>138</v>
      </c>
      <c r="D92" s="2" t="s">
        <v>18</v>
      </c>
      <c r="E92" s="1">
        <v>1</v>
      </c>
      <c r="F92" s="9"/>
      <c r="G92" s="11">
        <f>Table14[[#This Row],[Unit Rate(excl. GST)]]*Table14[[#This Row],[Quantity]]</f>
        <v>0</v>
      </c>
    </row>
    <row r="93" spans="1:7" s="2" customFormat="1" x14ac:dyDescent="0.25">
      <c r="A93" s="1" t="s">
        <v>176</v>
      </c>
      <c r="B93" s="4" t="s">
        <v>139</v>
      </c>
      <c r="D93" s="3"/>
      <c r="E93" s="3"/>
      <c r="F93" s="8"/>
      <c r="G93" s="11"/>
    </row>
    <row r="94" spans="1:7" s="2" customFormat="1" x14ac:dyDescent="0.25">
      <c r="A94" s="1" t="s">
        <v>176</v>
      </c>
      <c r="B94" s="2">
        <v>20201.009999999998</v>
      </c>
      <c r="C94" s="2" t="s">
        <v>140</v>
      </c>
      <c r="D94" s="2" t="s">
        <v>18</v>
      </c>
      <c r="E94" s="2">
        <v>1</v>
      </c>
      <c r="F94" s="6"/>
      <c r="G94" s="11">
        <f>Table14[[#This Row],[Unit Rate(excl. GST)]]*Table14[[#This Row],[Quantity]]</f>
        <v>0</v>
      </c>
    </row>
    <row r="95" spans="1:7" s="2" customFormat="1" x14ac:dyDescent="0.25">
      <c r="A95" s="1" t="s">
        <v>176</v>
      </c>
      <c r="B95" s="2">
        <v>20202.009999999998</v>
      </c>
      <c r="C95" s="2" t="s">
        <v>141</v>
      </c>
      <c r="D95" s="2" t="s">
        <v>18</v>
      </c>
      <c r="E95" s="2">
        <v>1</v>
      </c>
      <c r="F95" s="6"/>
      <c r="G95" s="11">
        <f>Table14[[#This Row],[Unit Rate(excl. GST)]]*Table14[[#This Row],[Quantity]]</f>
        <v>0</v>
      </c>
    </row>
    <row r="96" spans="1:7" s="2" customFormat="1" x14ac:dyDescent="0.25">
      <c r="A96" s="1" t="s">
        <v>176</v>
      </c>
      <c r="B96" s="2">
        <v>20203.009999999998</v>
      </c>
      <c r="C96" s="2" t="s">
        <v>142</v>
      </c>
      <c r="D96" s="2" t="s">
        <v>18</v>
      </c>
      <c r="E96" s="2">
        <v>1</v>
      </c>
      <c r="F96" s="6"/>
      <c r="G96" s="11">
        <f>Table14[[#This Row],[Unit Rate(excl. GST)]]*Table14[[#This Row],[Quantity]]</f>
        <v>0</v>
      </c>
    </row>
    <row r="97" spans="1:8" s="2" customFormat="1" x14ac:dyDescent="0.25">
      <c r="A97" s="1" t="s">
        <v>176</v>
      </c>
      <c r="B97" s="2">
        <v>20204.009999999998</v>
      </c>
      <c r="C97" s="2" t="s">
        <v>143</v>
      </c>
      <c r="D97" s="2" t="s">
        <v>18</v>
      </c>
      <c r="E97" s="2">
        <v>1</v>
      </c>
      <c r="F97" s="6"/>
      <c r="G97" s="11">
        <f>Table14[[#This Row],[Unit Rate(excl. GST)]]*Table14[[#This Row],[Quantity]]</f>
        <v>0</v>
      </c>
    </row>
    <row r="98" spans="1:8" s="2" customFormat="1" x14ac:dyDescent="0.25">
      <c r="A98" s="1" t="s">
        <v>176</v>
      </c>
      <c r="B98" s="2">
        <v>20205.009999999998</v>
      </c>
      <c r="C98" s="2" t="s">
        <v>144</v>
      </c>
      <c r="D98" s="2" t="s">
        <v>18</v>
      </c>
      <c r="E98" s="2">
        <v>1</v>
      </c>
      <c r="F98" s="6"/>
      <c r="G98" s="11">
        <f>Table14[[#This Row],[Unit Rate(excl. GST)]]*Table14[[#This Row],[Quantity]]</f>
        <v>0</v>
      </c>
    </row>
    <row r="99" spans="1:8" s="2" customFormat="1" x14ac:dyDescent="0.25">
      <c r="A99" s="1" t="s">
        <v>176</v>
      </c>
      <c r="B99" s="2">
        <v>20211.009999999998</v>
      </c>
      <c r="C99" s="2" t="s">
        <v>145</v>
      </c>
      <c r="D99" s="2" t="s">
        <v>18</v>
      </c>
      <c r="E99" s="2">
        <v>1</v>
      </c>
      <c r="F99" s="6"/>
      <c r="G99" s="11">
        <f>Table14[[#This Row],[Unit Rate(excl. GST)]]*Table14[[#This Row],[Quantity]]</f>
        <v>0</v>
      </c>
    </row>
    <row r="100" spans="1:8" s="2" customFormat="1" x14ac:dyDescent="0.25">
      <c r="A100" s="1" t="s">
        <v>176</v>
      </c>
      <c r="B100" s="4" t="s">
        <v>146</v>
      </c>
      <c r="D100" s="3"/>
      <c r="E100" s="3"/>
      <c r="F100" s="8"/>
      <c r="G100" s="11"/>
    </row>
    <row r="101" spans="1:8" s="2" customFormat="1" x14ac:dyDescent="0.25">
      <c r="A101" s="1" t="s">
        <v>176</v>
      </c>
      <c r="B101" s="4" t="s">
        <v>147</v>
      </c>
      <c r="D101" s="3"/>
      <c r="E101" s="3"/>
      <c r="F101" s="8"/>
      <c r="G101" s="11"/>
    </row>
    <row r="102" spans="1:8" s="2" customFormat="1" x14ac:dyDescent="0.25">
      <c r="A102" s="1" t="s">
        <v>176</v>
      </c>
      <c r="B102" s="2">
        <v>20501.009999999998</v>
      </c>
      <c r="C102" s="2" t="s">
        <v>148</v>
      </c>
      <c r="D102" s="2" t="s">
        <v>18</v>
      </c>
      <c r="E102" s="2">
        <v>1</v>
      </c>
      <c r="F102" s="6"/>
      <c r="G102" s="11">
        <f>Table14[[#This Row],[Unit Rate(excl. GST)]]*Table14[[#This Row],[Quantity]]</f>
        <v>0</v>
      </c>
    </row>
    <row r="103" spans="1:8" x14ac:dyDescent="0.25">
      <c r="A103" s="1" t="s">
        <v>176</v>
      </c>
      <c r="B103" s="2">
        <v>20502.009999999998</v>
      </c>
      <c r="C103" s="2" t="s">
        <v>149</v>
      </c>
      <c r="D103" s="2" t="s">
        <v>18</v>
      </c>
      <c r="E103" s="2">
        <v>1</v>
      </c>
      <c r="F103" s="6"/>
      <c r="G103" s="11">
        <f>Table14[[#This Row],[Unit Rate(excl. GST)]]*Table14[[#This Row],[Quantity]]</f>
        <v>0</v>
      </c>
    </row>
    <row r="104" spans="1:8" x14ac:dyDescent="0.25">
      <c r="A104" s="1" t="s">
        <v>176</v>
      </c>
      <c r="B104" s="4" t="s">
        <v>169</v>
      </c>
      <c r="D104" s="2"/>
      <c r="E104" s="2"/>
      <c r="F104" s="6"/>
      <c r="G104" s="11">
        <f>Table14[[#This Row],[Unit Rate(excl. GST)]]*Table14[[#This Row],[Quantity]]</f>
        <v>0</v>
      </c>
    </row>
    <row r="105" spans="1:8" x14ac:dyDescent="0.25">
      <c r="A105" s="1" t="s">
        <v>176</v>
      </c>
      <c r="B105" s="1" t="s">
        <v>170</v>
      </c>
      <c r="C105" s="1" t="s">
        <v>209</v>
      </c>
      <c r="D105" s="2" t="s">
        <v>18</v>
      </c>
      <c r="E105" s="1">
        <v>1</v>
      </c>
      <c r="F105" s="9"/>
      <c r="G105" s="11">
        <f>Table14[[#This Row],[Unit Rate(excl. GST)]]*Table14[[#This Row],[Quantity]]</f>
        <v>0</v>
      </c>
    </row>
    <row r="106" spans="1:8" x14ac:dyDescent="0.25">
      <c r="B106" s="2"/>
      <c r="C106" s="2"/>
      <c r="D106" s="2"/>
      <c r="E106" s="17" t="s">
        <v>172</v>
      </c>
      <c r="F106" s="4" t="s">
        <v>176</v>
      </c>
      <c r="G106" s="12">
        <f>SUM(G6:G105)</f>
        <v>0</v>
      </c>
    </row>
    <row r="107" spans="1:8" x14ac:dyDescent="0.25">
      <c r="B107" s="2"/>
      <c r="C107" s="2"/>
      <c r="D107" s="2"/>
      <c r="E107" s="2"/>
      <c r="F107" s="6"/>
      <c r="G107" s="10"/>
    </row>
    <row r="108" spans="1:8" x14ac:dyDescent="0.25">
      <c r="B108" s="2"/>
      <c r="C108" s="2"/>
      <c r="D108" s="2"/>
      <c r="E108" s="2"/>
      <c r="F108" s="6"/>
      <c r="G108" s="10"/>
    </row>
    <row r="109" spans="1:8" x14ac:dyDescent="0.25">
      <c r="B109" s="2"/>
      <c r="C109" s="2"/>
      <c r="D109" s="2"/>
      <c r="E109" s="2"/>
      <c r="G109" s="2"/>
      <c r="H109" s="2"/>
    </row>
    <row r="110" spans="1:8" x14ac:dyDescent="0.25">
      <c r="B110" s="2"/>
      <c r="C110" s="2"/>
      <c r="D110" s="2"/>
      <c r="E110" s="2"/>
      <c r="H110" s="2"/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28BF-2F84-4EA7-A6E9-58605444FD2F}">
  <dimension ref="A1:H76"/>
  <sheetViews>
    <sheetView zoomScaleNormal="100" workbookViewId="0">
      <selection activeCell="C8" sqref="C8"/>
    </sheetView>
  </sheetViews>
  <sheetFormatPr defaultRowHeight="15" x14ac:dyDescent="0.25"/>
  <cols>
    <col min="1" max="1" width="9.140625" style="1"/>
    <col min="2" max="2" width="19.28515625" style="1" customWidth="1"/>
    <col min="3" max="3" width="53" style="1" customWidth="1"/>
    <col min="4" max="4" width="15.28515625" style="1" bestFit="1" customWidth="1"/>
    <col min="5" max="5" width="11" style="1" customWidth="1"/>
    <col min="6" max="6" width="15.42578125" style="1" customWidth="1"/>
    <col min="7" max="7" width="22.140625" style="1" customWidth="1"/>
    <col min="8" max="8" width="11" style="1" customWidth="1"/>
    <col min="9" max="16384" width="9.140625" style="1"/>
  </cols>
  <sheetData>
    <row r="1" spans="1:7" ht="18.75" x14ac:dyDescent="0.3">
      <c r="A1" s="5" t="s">
        <v>0</v>
      </c>
    </row>
    <row r="2" spans="1:7" ht="18.75" x14ac:dyDescent="0.3">
      <c r="A2" s="5" t="s">
        <v>210</v>
      </c>
    </row>
    <row r="3" spans="1:7" ht="18.75" x14ac:dyDescent="0.3">
      <c r="A3" s="5" t="s">
        <v>211</v>
      </c>
    </row>
    <row r="4" spans="1:7" x14ac:dyDescent="0.25">
      <c r="A4" s="4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</row>
    <row r="5" spans="1:7" x14ac:dyDescent="0.25">
      <c r="A5" s="2" t="s">
        <v>212</v>
      </c>
      <c r="B5" s="4" t="s">
        <v>16</v>
      </c>
      <c r="C5" s="4"/>
      <c r="D5" s="4"/>
      <c r="E5" s="4"/>
      <c r="F5" s="7"/>
      <c r="G5" s="4"/>
    </row>
    <row r="6" spans="1:7" s="2" customFormat="1" x14ac:dyDescent="0.25">
      <c r="A6" s="2" t="s">
        <v>212</v>
      </c>
      <c r="B6" s="2">
        <v>20017.009999999998</v>
      </c>
      <c r="C6" s="2" t="s">
        <v>17</v>
      </c>
      <c r="D6" s="2" t="s">
        <v>18</v>
      </c>
      <c r="E6" s="2">
        <v>1</v>
      </c>
      <c r="F6" s="6"/>
      <c r="G6" s="10">
        <f>Table1[[#This Row],[Unit Rate(excl. GST)]]*Table1[[#This Row],[Quantity]]</f>
        <v>0</v>
      </c>
    </row>
    <row r="7" spans="1:7" s="2" customFormat="1" x14ac:dyDescent="0.25">
      <c r="A7" s="2" t="s">
        <v>212</v>
      </c>
      <c r="B7" s="2">
        <v>20018.009999999998</v>
      </c>
      <c r="C7" s="2" t="s">
        <v>19</v>
      </c>
      <c r="D7" s="2" t="s">
        <v>18</v>
      </c>
      <c r="E7" s="2">
        <v>1</v>
      </c>
      <c r="F7" s="6"/>
      <c r="G7" s="10">
        <f>Table1[[#This Row],[Unit Rate(excl. GST)]]*Table1[[#This Row],[Quantity]]</f>
        <v>0</v>
      </c>
    </row>
    <row r="8" spans="1:7" s="2" customFormat="1" ht="30" x14ac:dyDescent="0.25">
      <c r="A8" s="2" t="s">
        <v>212</v>
      </c>
      <c r="B8" s="2">
        <v>20019.009999999998</v>
      </c>
      <c r="C8" s="2" t="s">
        <v>20</v>
      </c>
      <c r="D8" s="2" t="s">
        <v>18</v>
      </c>
      <c r="E8" s="2">
        <v>1</v>
      </c>
      <c r="F8" s="6"/>
      <c r="G8" s="10">
        <f>Table1[[#This Row],[Unit Rate(excl. GST)]]*Table1[[#This Row],[Quantity]]</f>
        <v>0</v>
      </c>
    </row>
    <row r="9" spans="1:7" s="2" customFormat="1" x14ac:dyDescent="0.25">
      <c r="A9" s="2" t="s">
        <v>212</v>
      </c>
      <c r="B9" s="2">
        <v>20020.009999999998</v>
      </c>
      <c r="C9" s="2" t="s">
        <v>21</v>
      </c>
      <c r="D9" s="2" t="s">
        <v>18</v>
      </c>
      <c r="E9" s="2">
        <v>1</v>
      </c>
      <c r="F9" s="6"/>
      <c r="G9" s="10">
        <f>Table1[[#This Row],[Unit Rate(excl. GST)]]*Table1[[#This Row],[Quantity]]</f>
        <v>0</v>
      </c>
    </row>
    <row r="10" spans="1:7" x14ac:dyDescent="0.25">
      <c r="A10" s="2" t="s">
        <v>212</v>
      </c>
      <c r="B10" s="4" t="s">
        <v>22</v>
      </c>
      <c r="C10" s="4"/>
      <c r="D10" s="4"/>
      <c r="E10" s="4"/>
      <c r="F10" s="6"/>
      <c r="G10" s="10"/>
    </row>
    <row r="11" spans="1:7" s="2" customFormat="1" x14ac:dyDescent="0.25">
      <c r="A11" s="2" t="s">
        <v>212</v>
      </c>
      <c r="B11" s="18">
        <v>32001.01</v>
      </c>
      <c r="C11" s="2" t="s">
        <v>23</v>
      </c>
      <c r="D11" s="2" t="s">
        <v>24</v>
      </c>
      <c r="E11" s="6">
        <v>7920</v>
      </c>
      <c r="F11" s="6"/>
      <c r="G11" s="10">
        <f>Table1[[#This Row],[Unit Rate(excl. GST)]]*Table1[[#This Row],[Quantity]]</f>
        <v>0</v>
      </c>
    </row>
    <row r="12" spans="1:7" s="2" customFormat="1" x14ac:dyDescent="0.25">
      <c r="A12" s="2" t="s">
        <v>212</v>
      </c>
      <c r="B12" s="18" t="s">
        <v>26</v>
      </c>
      <c r="C12" s="2" t="s">
        <v>27</v>
      </c>
      <c r="D12" s="2" t="s">
        <v>28</v>
      </c>
      <c r="E12" s="6">
        <v>177</v>
      </c>
      <c r="F12" s="6"/>
      <c r="G12" s="10">
        <f>Table1[[#This Row],[Unit Rate(excl. GST)]]*Table1[[#This Row],[Quantity]]</f>
        <v>0</v>
      </c>
    </row>
    <row r="13" spans="1:7" s="2" customFormat="1" ht="45" x14ac:dyDescent="0.25">
      <c r="A13" s="2" t="s">
        <v>212</v>
      </c>
      <c r="B13" s="18">
        <v>32007.01</v>
      </c>
      <c r="C13" s="2" t="s">
        <v>31</v>
      </c>
      <c r="D13" s="2" t="s">
        <v>24</v>
      </c>
      <c r="E13" s="6">
        <v>4854</v>
      </c>
      <c r="F13" s="6"/>
      <c r="G13" s="10">
        <f>Table1[[#This Row],[Unit Rate(excl. GST)]]*Table1[[#This Row],[Quantity]]</f>
        <v>0</v>
      </c>
    </row>
    <row r="14" spans="1:7" s="2" customFormat="1" ht="45" x14ac:dyDescent="0.25">
      <c r="A14" s="2" t="s">
        <v>212</v>
      </c>
      <c r="B14" s="18" t="s">
        <v>194</v>
      </c>
      <c r="C14" s="2" t="s">
        <v>32</v>
      </c>
      <c r="D14" s="2" t="s">
        <v>28</v>
      </c>
      <c r="E14" s="6">
        <v>24</v>
      </c>
      <c r="F14" s="6"/>
      <c r="G14" s="10">
        <f>Table1[[#This Row],[Unit Rate(excl. GST)]]*Table1[[#This Row],[Quantity]]</f>
        <v>0</v>
      </c>
    </row>
    <row r="15" spans="1:7" s="2" customFormat="1" ht="45" x14ac:dyDescent="0.25">
      <c r="A15" s="2" t="s">
        <v>212</v>
      </c>
      <c r="B15" s="18" t="s">
        <v>35</v>
      </c>
      <c r="C15" s="2" t="s">
        <v>36</v>
      </c>
      <c r="D15" s="2" t="s">
        <v>28</v>
      </c>
      <c r="E15" s="6">
        <v>59</v>
      </c>
      <c r="F15" s="6"/>
      <c r="G15" s="10">
        <f>Table1[[#This Row],[Unit Rate(excl. GST)]]*Table1[[#This Row],[Quantity]]</f>
        <v>0</v>
      </c>
    </row>
    <row r="16" spans="1:7" x14ac:dyDescent="0.25">
      <c r="A16" s="2" t="s">
        <v>212</v>
      </c>
      <c r="B16" s="4" t="s">
        <v>39</v>
      </c>
      <c r="C16" s="4"/>
      <c r="D16" s="4"/>
      <c r="E16" s="7"/>
      <c r="F16" s="6"/>
      <c r="G16" s="10"/>
    </row>
    <row r="17" spans="1:7" s="2" customFormat="1" x14ac:dyDescent="0.25">
      <c r="A17" s="2" t="s">
        <v>212</v>
      </c>
      <c r="B17" s="18">
        <v>32101.01</v>
      </c>
      <c r="C17" s="2" t="s">
        <v>40</v>
      </c>
      <c r="D17" s="2" t="s">
        <v>28</v>
      </c>
      <c r="E17" s="6">
        <v>1016</v>
      </c>
      <c r="F17" s="6"/>
      <c r="G17" s="10">
        <f>Table1[[#This Row],[Unit Rate(excl. GST)]]*Table1[[#This Row],[Quantity]]</f>
        <v>0</v>
      </c>
    </row>
    <row r="18" spans="1:7" s="2" customFormat="1" ht="30" x14ac:dyDescent="0.25">
      <c r="A18" s="2" t="s">
        <v>212</v>
      </c>
      <c r="B18" s="18" t="s">
        <v>43</v>
      </c>
      <c r="C18" s="2" t="s">
        <v>44</v>
      </c>
      <c r="D18" s="2" t="s">
        <v>28</v>
      </c>
      <c r="E18" s="6">
        <v>10</v>
      </c>
      <c r="F18" s="6"/>
      <c r="G18" s="10">
        <f>Table1[[#This Row],[Unit Rate(excl. GST)]]*Table1[[#This Row],[Quantity]]</f>
        <v>0</v>
      </c>
    </row>
    <row r="19" spans="1:7" s="2" customFormat="1" ht="45" x14ac:dyDescent="0.25">
      <c r="A19" s="2" t="s">
        <v>212</v>
      </c>
      <c r="B19" s="18" t="s">
        <v>47</v>
      </c>
      <c r="C19" s="2" t="s">
        <v>48</v>
      </c>
      <c r="D19" s="2" t="s">
        <v>28</v>
      </c>
      <c r="E19" s="6">
        <v>508</v>
      </c>
      <c r="F19" s="6"/>
      <c r="G19" s="10">
        <f>Table1[[#This Row],[Unit Rate(excl. GST)]]*Table1[[#This Row],[Quantity]]</f>
        <v>0</v>
      </c>
    </row>
    <row r="20" spans="1:7" x14ac:dyDescent="0.25">
      <c r="A20" s="2" t="s">
        <v>212</v>
      </c>
      <c r="B20" s="4" t="s">
        <v>49</v>
      </c>
      <c r="C20" s="4"/>
      <c r="D20" s="4"/>
      <c r="E20" s="7"/>
      <c r="F20" s="6"/>
      <c r="G20" s="10"/>
    </row>
    <row r="21" spans="1:7" s="2" customFormat="1" x14ac:dyDescent="0.25">
      <c r="A21" s="2" t="s">
        <v>212</v>
      </c>
      <c r="B21" s="2">
        <v>32201.01</v>
      </c>
      <c r="C21" s="2" t="s">
        <v>50</v>
      </c>
      <c r="D21" s="2" t="s">
        <v>28</v>
      </c>
      <c r="E21" s="6">
        <v>336</v>
      </c>
      <c r="F21" s="6"/>
      <c r="G21" s="10">
        <f>Table1[[#This Row],[Unit Rate(excl. GST)]]*Table1[[#This Row],[Quantity]]</f>
        <v>0</v>
      </c>
    </row>
    <row r="22" spans="1:7" s="2" customFormat="1" x14ac:dyDescent="0.25">
      <c r="A22" s="2" t="s">
        <v>212</v>
      </c>
      <c r="B22" s="4" t="s">
        <v>52</v>
      </c>
      <c r="E22" s="6"/>
      <c r="F22" s="6"/>
      <c r="G22" s="10">
        <f>Table1[[#This Row],[Unit Rate(excl. GST)]]*Table1[[#This Row],[Quantity]]</f>
        <v>0</v>
      </c>
    </row>
    <row r="23" spans="1:7" s="2" customFormat="1" ht="30" x14ac:dyDescent="0.25">
      <c r="A23" s="2" t="s">
        <v>212</v>
      </c>
      <c r="B23" s="18" t="s">
        <v>53</v>
      </c>
      <c r="C23" s="2" t="s">
        <v>54</v>
      </c>
      <c r="D23" s="2" t="s">
        <v>24</v>
      </c>
      <c r="E23" s="6">
        <v>3931</v>
      </c>
      <c r="F23" s="6"/>
      <c r="G23" s="10">
        <f>Table1[[#This Row],[Unit Rate(excl. GST)]]*Table1[[#This Row],[Quantity]]</f>
        <v>0</v>
      </c>
    </row>
    <row r="24" spans="1:7" s="2" customFormat="1" ht="45" x14ac:dyDescent="0.25">
      <c r="A24" s="2" t="s">
        <v>212</v>
      </c>
      <c r="B24" s="18" t="s">
        <v>61</v>
      </c>
      <c r="C24" s="2" t="s">
        <v>62</v>
      </c>
      <c r="D24" s="2" t="s">
        <v>28</v>
      </c>
      <c r="E24" s="6">
        <v>118</v>
      </c>
      <c r="F24" s="6"/>
      <c r="G24" s="10">
        <f>Table1[[#This Row],[Unit Rate(excl. GST)]]*Table1[[#This Row],[Quantity]]</f>
        <v>0</v>
      </c>
    </row>
    <row r="25" spans="1:7" x14ac:dyDescent="0.25">
      <c r="A25" s="2" t="s">
        <v>212</v>
      </c>
      <c r="B25" s="4" t="s">
        <v>66</v>
      </c>
      <c r="D25" s="4"/>
      <c r="E25" s="7"/>
      <c r="F25" s="6"/>
      <c r="G25" s="10"/>
    </row>
    <row r="26" spans="1:7" s="2" customFormat="1" ht="45" x14ac:dyDescent="0.25">
      <c r="A26" s="2" t="s">
        <v>212</v>
      </c>
      <c r="B26" s="18" t="s">
        <v>67</v>
      </c>
      <c r="C26" s="2" t="s">
        <v>68</v>
      </c>
      <c r="D26" s="2" t="s">
        <v>28</v>
      </c>
      <c r="E26" s="6">
        <v>83</v>
      </c>
      <c r="F26" s="6"/>
      <c r="G26" s="10">
        <f>Table1[[#This Row],[Unit Rate(excl. GST)]]*Table1[[#This Row],[Quantity]]</f>
        <v>0</v>
      </c>
    </row>
    <row r="27" spans="1:7" s="2" customFormat="1" ht="30" x14ac:dyDescent="0.25">
      <c r="A27" s="2" t="s">
        <v>212</v>
      </c>
      <c r="B27" s="2">
        <v>32402.01</v>
      </c>
      <c r="C27" s="2" t="s">
        <v>159</v>
      </c>
      <c r="D27" s="2" t="s">
        <v>28</v>
      </c>
      <c r="E27" s="6">
        <v>1466</v>
      </c>
      <c r="F27" s="6"/>
      <c r="G27" s="10">
        <f>Table1[[#This Row],[Unit Rate(excl. GST)]]*Table1[[#This Row],[Quantity]]</f>
        <v>0</v>
      </c>
    </row>
    <row r="28" spans="1:7" x14ac:dyDescent="0.25">
      <c r="A28" s="2" t="s">
        <v>212</v>
      </c>
      <c r="B28" s="4" t="s">
        <v>73</v>
      </c>
      <c r="C28" s="4"/>
      <c r="D28" s="4"/>
      <c r="E28" s="7"/>
      <c r="F28" s="6"/>
      <c r="G28" s="10"/>
    </row>
    <row r="29" spans="1:7" s="2" customFormat="1" ht="30" x14ac:dyDescent="0.25">
      <c r="A29" s="2" t="s">
        <v>212</v>
      </c>
      <c r="B29" s="2">
        <v>40002.01</v>
      </c>
      <c r="C29" s="2" t="s">
        <v>160</v>
      </c>
      <c r="D29" s="2" t="s">
        <v>28</v>
      </c>
      <c r="E29" s="6">
        <v>872</v>
      </c>
      <c r="F29" s="6"/>
      <c r="G29" s="10">
        <f>Table1[[#This Row],[Unit Rate(excl. GST)]]*Table1[[#This Row],[Quantity]]</f>
        <v>0</v>
      </c>
    </row>
    <row r="30" spans="1:7" x14ac:dyDescent="0.25">
      <c r="A30" s="2" t="s">
        <v>212</v>
      </c>
      <c r="B30" s="4" t="s">
        <v>83</v>
      </c>
      <c r="D30" s="4"/>
      <c r="E30" s="7"/>
      <c r="F30" s="6"/>
      <c r="G30" s="10"/>
    </row>
    <row r="31" spans="1:7" s="2" customFormat="1" ht="45" x14ac:dyDescent="0.25">
      <c r="A31" s="2" t="s">
        <v>212</v>
      </c>
      <c r="B31" s="2">
        <v>40721.01</v>
      </c>
      <c r="C31" s="2" t="s">
        <v>84</v>
      </c>
      <c r="D31" s="2" t="s">
        <v>85</v>
      </c>
      <c r="E31" s="6">
        <v>4259</v>
      </c>
      <c r="F31" s="6"/>
      <c r="G31" s="10">
        <f>Table1[[#This Row],[Unit Rate(excl. GST)]]*Table1[[#This Row],[Quantity]]</f>
        <v>0</v>
      </c>
    </row>
    <row r="32" spans="1:7" s="2" customFormat="1" ht="45" x14ac:dyDescent="0.25">
      <c r="A32" s="2" t="s">
        <v>212</v>
      </c>
      <c r="B32" s="2">
        <v>40721.019999999997</v>
      </c>
      <c r="C32" s="2" t="s">
        <v>161</v>
      </c>
      <c r="D32" s="2" t="s">
        <v>85</v>
      </c>
      <c r="E32" s="6">
        <v>532</v>
      </c>
      <c r="F32" s="6"/>
      <c r="G32" s="10">
        <f>Table1[[#This Row],[Unit Rate(excl. GST)]]*Table1[[#This Row],[Quantity]]</f>
        <v>0</v>
      </c>
    </row>
    <row r="33" spans="1:7" s="2" customFormat="1" ht="30" x14ac:dyDescent="0.25">
      <c r="A33" s="2" t="s">
        <v>212</v>
      </c>
      <c r="B33" s="2">
        <v>40721.03</v>
      </c>
      <c r="C33" s="2" t="s">
        <v>87</v>
      </c>
      <c r="D33" s="2" t="s">
        <v>85</v>
      </c>
      <c r="E33" s="6">
        <v>6692</v>
      </c>
      <c r="F33" s="6"/>
      <c r="G33" s="10">
        <f>Table1[[#This Row],[Unit Rate(excl. GST)]]*Table1[[#This Row],[Quantity]]</f>
        <v>0</v>
      </c>
    </row>
    <row r="34" spans="1:7" s="2" customFormat="1" ht="30" x14ac:dyDescent="0.25">
      <c r="A34" s="2" t="s">
        <v>212</v>
      </c>
      <c r="B34" s="2">
        <v>40723.01</v>
      </c>
      <c r="C34" s="2" t="s">
        <v>89</v>
      </c>
      <c r="D34" s="2" t="s">
        <v>28</v>
      </c>
      <c r="E34" s="6">
        <v>31</v>
      </c>
      <c r="F34" s="6"/>
      <c r="G34" s="10">
        <f>Table1[[#This Row],[Unit Rate(excl. GST)]]*Table1[[#This Row],[Quantity]]</f>
        <v>0</v>
      </c>
    </row>
    <row r="35" spans="1:7" s="2" customFormat="1" ht="30" x14ac:dyDescent="0.25">
      <c r="A35" s="2" t="s">
        <v>212</v>
      </c>
      <c r="B35" s="2">
        <v>40723.019999999997</v>
      </c>
      <c r="C35" s="2" t="s">
        <v>91</v>
      </c>
      <c r="D35" s="2" t="s">
        <v>28</v>
      </c>
      <c r="E35" s="6">
        <v>24</v>
      </c>
      <c r="F35" s="6"/>
      <c r="G35" s="10">
        <f>Table1[[#This Row],[Unit Rate(excl. GST)]]*Table1[[#This Row],[Quantity]]</f>
        <v>0</v>
      </c>
    </row>
    <row r="36" spans="1:7" s="2" customFormat="1" ht="30" x14ac:dyDescent="0.25">
      <c r="A36" s="2" t="s">
        <v>212</v>
      </c>
      <c r="B36" s="18" t="s">
        <v>93</v>
      </c>
      <c r="C36" s="2" t="s">
        <v>94</v>
      </c>
      <c r="D36" s="2" t="s">
        <v>85</v>
      </c>
      <c r="E36" s="6">
        <v>67</v>
      </c>
      <c r="F36" s="6"/>
      <c r="G36" s="10">
        <f>Table1[[#This Row],[Unit Rate(excl. GST)]]*Table1[[#This Row],[Quantity]]</f>
        <v>0</v>
      </c>
    </row>
    <row r="37" spans="1:7" s="2" customFormat="1" x14ac:dyDescent="0.25">
      <c r="A37" s="2" t="s">
        <v>212</v>
      </c>
      <c r="B37" s="18" t="s">
        <v>97</v>
      </c>
      <c r="C37" s="2" t="s">
        <v>98</v>
      </c>
      <c r="D37" s="2" t="s">
        <v>85</v>
      </c>
      <c r="E37" s="6">
        <v>231</v>
      </c>
      <c r="F37" s="6"/>
      <c r="G37" s="10">
        <f>Table1[[#This Row],[Unit Rate(excl. GST)]]*Table1[[#This Row],[Quantity]]</f>
        <v>0</v>
      </c>
    </row>
    <row r="38" spans="1:7" x14ac:dyDescent="0.25">
      <c r="A38" s="2" t="s">
        <v>212</v>
      </c>
      <c r="B38" s="4" t="s">
        <v>101</v>
      </c>
      <c r="D38" s="4"/>
      <c r="E38" s="4"/>
      <c r="F38" s="6"/>
      <c r="G38" s="10"/>
    </row>
    <row r="39" spans="1:7" s="2" customFormat="1" x14ac:dyDescent="0.25">
      <c r="A39" s="2" t="s">
        <v>212</v>
      </c>
      <c r="B39" s="2">
        <v>50001.01</v>
      </c>
      <c r="C39" s="2" t="s">
        <v>102</v>
      </c>
      <c r="D39" s="2" t="s">
        <v>18</v>
      </c>
      <c r="E39" s="2">
        <v>1</v>
      </c>
      <c r="F39" s="6"/>
      <c r="G39" s="10">
        <f>Table1[[#This Row],[Unit Rate(excl. GST)]]*Table1[[#This Row],[Quantity]]</f>
        <v>0</v>
      </c>
    </row>
    <row r="40" spans="1:7" s="2" customFormat="1" x14ac:dyDescent="0.25">
      <c r="A40" s="2" t="s">
        <v>212</v>
      </c>
      <c r="B40" s="4" t="s">
        <v>207</v>
      </c>
      <c r="F40" s="6"/>
      <c r="G40" s="10">
        <f>Table1[[#This Row],[Unit Rate(excl. GST)]]*Table1[[#This Row],[Quantity]]</f>
        <v>0</v>
      </c>
    </row>
    <row r="41" spans="1:7" s="2" customFormat="1" x14ac:dyDescent="0.25">
      <c r="A41" s="2" t="s">
        <v>212</v>
      </c>
      <c r="B41" s="2">
        <v>50051.01</v>
      </c>
      <c r="C41" s="2" t="s">
        <v>104</v>
      </c>
      <c r="D41" s="2" t="s">
        <v>105</v>
      </c>
      <c r="E41" s="6">
        <v>12</v>
      </c>
      <c r="F41" s="6"/>
      <c r="G41" s="10">
        <f>Table1[[#This Row],[Unit Rate(excl. GST)]]*Table1[[#This Row],[Quantity]]</f>
        <v>0</v>
      </c>
    </row>
    <row r="42" spans="1:7" s="2" customFormat="1" ht="30" x14ac:dyDescent="0.25">
      <c r="A42" s="2" t="s">
        <v>212</v>
      </c>
      <c r="B42" s="2">
        <v>50052.01</v>
      </c>
      <c r="C42" s="2" t="s">
        <v>107</v>
      </c>
      <c r="D42" s="2" t="s">
        <v>18</v>
      </c>
      <c r="E42" s="2">
        <v>1</v>
      </c>
      <c r="F42" s="6"/>
      <c r="G42" s="10">
        <f>Table1[[#This Row],[Unit Rate(excl. GST)]]*Table1[[#This Row],[Quantity]]</f>
        <v>0</v>
      </c>
    </row>
    <row r="43" spans="1:7" s="2" customFormat="1" ht="30" x14ac:dyDescent="0.25">
      <c r="A43" s="2" t="s">
        <v>212</v>
      </c>
      <c r="B43" s="2">
        <v>50056.01</v>
      </c>
      <c r="C43" s="2" t="s">
        <v>109</v>
      </c>
      <c r="D43" s="2" t="s">
        <v>18</v>
      </c>
      <c r="E43" s="2">
        <v>1</v>
      </c>
      <c r="F43" s="6"/>
      <c r="G43" s="10">
        <f>Table1[[#This Row],[Unit Rate(excl. GST)]]*Table1[[#This Row],[Quantity]]</f>
        <v>0</v>
      </c>
    </row>
    <row r="44" spans="1:7" x14ac:dyDescent="0.25">
      <c r="A44" s="2" t="s">
        <v>212</v>
      </c>
      <c r="B44" s="4" t="s">
        <v>111</v>
      </c>
      <c r="D44" s="4"/>
      <c r="E44" s="4"/>
      <c r="F44" s="6"/>
      <c r="G44" s="10"/>
    </row>
    <row r="45" spans="1:7" s="2" customFormat="1" ht="30" x14ac:dyDescent="0.25">
      <c r="A45" s="2" t="s">
        <v>212</v>
      </c>
      <c r="B45" s="18" t="s">
        <v>112</v>
      </c>
      <c r="C45" s="2" t="s">
        <v>113</v>
      </c>
      <c r="D45" s="2" t="s">
        <v>28</v>
      </c>
      <c r="E45" s="6">
        <v>177</v>
      </c>
      <c r="F45" s="6"/>
      <c r="G45" s="10">
        <f>Table1[[#This Row],[Unit Rate(excl. GST)]]*Table1[[#This Row],[Quantity]]</f>
        <v>0</v>
      </c>
    </row>
    <row r="46" spans="1:7" s="2" customFormat="1" x14ac:dyDescent="0.25">
      <c r="A46" s="2" t="s">
        <v>212</v>
      </c>
      <c r="B46" s="4" t="s">
        <v>116</v>
      </c>
      <c r="E46" s="6"/>
      <c r="F46" s="6"/>
      <c r="G46" s="10">
        <f>Table1[[#This Row],[Unit Rate(excl. GST)]]*Table1[[#This Row],[Quantity]]</f>
        <v>0</v>
      </c>
    </row>
    <row r="47" spans="1:7" s="2" customFormat="1" x14ac:dyDescent="0.25">
      <c r="A47" s="2" t="s">
        <v>212</v>
      </c>
      <c r="B47" s="2">
        <v>50803.01</v>
      </c>
      <c r="C47" s="2" t="s">
        <v>117</v>
      </c>
      <c r="D47" s="2" t="s">
        <v>24</v>
      </c>
      <c r="E47" s="6">
        <v>2933</v>
      </c>
      <c r="F47" s="6"/>
      <c r="G47" s="10">
        <f>Table1[[#This Row],[Unit Rate(excl. GST)]]*Table1[[#This Row],[Quantity]]</f>
        <v>0</v>
      </c>
    </row>
    <row r="48" spans="1:7" s="2" customFormat="1" x14ac:dyDescent="0.25">
      <c r="A48" s="2" t="s">
        <v>212</v>
      </c>
      <c r="B48" s="4" t="s">
        <v>119</v>
      </c>
      <c r="D48" s="3"/>
      <c r="E48" s="8"/>
      <c r="F48" s="6"/>
      <c r="G48" s="10"/>
    </row>
    <row r="49" spans="1:7" s="2" customFormat="1" ht="30" x14ac:dyDescent="0.25">
      <c r="A49" s="2" t="s">
        <v>212</v>
      </c>
      <c r="B49" s="18">
        <v>50851.01</v>
      </c>
      <c r="C49" s="2" t="s">
        <v>120</v>
      </c>
      <c r="D49" s="2" t="s">
        <v>121</v>
      </c>
      <c r="E49" s="6">
        <v>6</v>
      </c>
      <c r="F49" s="6"/>
      <c r="G49" s="10">
        <f>Table1[[#This Row],[Unit Rate(excl. GST)]]*Table1[[#This Row],[Quantity]]</f>
        <v>0</v>
      </c>
    </row>
    <row r="50" spans="1:7" s="2" customFormat="1" ht="30" x14ac:dyDescent="0.25">
      <c r="A50" s="2" t="s">
        <v>212</v>
      </c>
      <c r="B50" s="18">
        <v>50854.01</v>
      </c>
      <c r="C50" s="2" t="s">
        <v>123</v>
      </c>
      <c r="D50" s="2" t="s">
        <v>24</v>
      </c>
      <c r="E50" s="6">
        <v>2933</v>
      </c>
      <c r="F50" s="6"/>
      <c r="G50" s="10">
        <f>Table1[[#This Row],[Unit Rate(excl. GST)]]*Table1[[#This Row],[Quantity]]</f>
        <v>0</v>
      </c>
    </row>
    <row r="51" spans="1:7" s="2" customFormat="1" x14ac:dyDescent="0.25">
      <c r="A51" s="2" t="s">
        <v>212</v>
      </c>
      <c r="B51" s="18" t="s">
        <v>125</v>
      </c>
      <c r="C51" s="2" t="s">
        <v>126</v>
      </c>
      <c r="D51" s="2" t="s">
        <v>18</v>
      </c>
      <c r="E51" s="2">
        <v>1</v>
      </c>
      <c r="F51" s="6"/>
      <c r="G51" s="10">
        <f>Table1[[#This Row],[Unit Rate(excl. GST)]]*Table1[[#This Row],[Quantity]]</f>
        <v>0</v>
      </c>
    </row>
    <row r="52" spans="1:7" s="2" customFormat="1" x14ac:dyDescent="0.25">
      <c r="A52" s="2" t="s">
        <v>212</v>
      </c>
      <c r="B52" s="18" t="s">
        <v>127</v>
      </c>
      <c r="C52" s="2" t="s">
        <v>128</v>
      </c>
      <c r="D52" s="2" t="s">
        <v>18</v>
      </c>
      <c r="E52" s="2">
        <v>1</v>
      </c>
      <c r="F52" s="6"/>
      <c r="G52" s="10">
        <f>Table1[[#This Row],[Unit Rate(excl. GST)]]*Table1[[#This Row],[Quantity]]</f>
        <v>0</v>
      </c>
    </row>
    <row r="53" spans="1:7" s="2" customFormat="1" x14ac:dyDescent="0.25">
      <c r="A53" s="2" t="s">
        <v>212</v>
      </c>
      <c r="B53" s="4" t="s">
        <v>167</v>
      </c>
      <c r="D53" s="3"/>
      <c r="E53" s="3"/>
      <c r="F53" s="6"/>
      <c r="G53" s="10"/>
    </row>
    <row r="54" spans="1:7" s="2" customFormat="1" x14ac:dyDescent="0.25">
      <c r="A54" s="2" t="s">
        <v>212</v>
      </c>
      <c r="B54" s="2">
        <v>20101.009999999998</v>
      </c>
      <c r="C54" s="2" t="s">
        <v>208</v>
      </c>
      <c r="D54" s="2" t="s">
        <v>18</v>
      </c>
      <c r="E54" s="2">
        <v>1</v>
      </c>
      <c r="F54" s="6"/>
      <c r="G54" s="10">
        <f>Table1[[#This Row],[Unit Rate(excl. GST)]]*Table1[[#This Row],[Quantity]]</f>
        <v>0</v>
      </c>
    </row>
    <row r="55" spans="1:7" s="2" customFormat="1" x14ac:dyDescent="0.25">
      <c r="A55" s="2" t="s">
        <v>212</v>
      </c>
      <c r="B55" s="4" t="s">
        <v>135</v>
      </c>
      <c r="D55" s="3"/>
      <c r="E55" s="3"/>
      <c r="F55" s="6"/>
      <c r="G55" s="10"/>
    </row>
    <row r="56" spans="1:7" s="2" customFormat="1" x14ac:dyDescent="0.25">
      <c r="A56" s="2" t="s">
        <v>212</v>
      </c>
      <c r="B56" s="2">
        <v>20151.009999999998</v>
      </c>
      <c r="C56" s="2" t="s">
        <v>136</v>
      </c>
      <c r="D56" s="2" t="s">
        <v>137</v>
      </c>
      <c r="E56" s="2">
        <v>1</v>
      </c>
      <c r="F56" s="6"/>
      <c r="G56" s="10">
        <f>Table1[[#This Row],[Unit Rate(excl. GST)]]*Table1[[#This Row],[Quantity]]</f>
        <v>0</v>
      </c>
    </row>
    <row r="57" spans="1:7" s="2" customFormat="1" x14ac:dyDescent="0.25">
      <c r="A57" s="2" t="s">
        <v>212</v>
      </c>
      <c r="B57" s="1">
        <v>21403.01</v>
      </c>
      <c r="C57" s="1" t="s">
        <v>138</v>
      </c>
      <c r="D57" s="2" t="s">
        <v>18</v>
      </c>
      <c r="E57" s="1">
        <v>1</v>
      </c>
      <c r="F57" s="9"/>
      <c r="G57" s="10">
        <f>Table1456[[#This Row],[Unit Rate(excl. GST)]]*Table1456[[#This Row],[Quantity]]</f>
        <v>0</v>
      </c>
    </row>
    <row r="58" spans="1:7" s="2" customFormat="1" x14ac:dyDescent="0.25">
      <c r="A58" s="2" t="s">
        <v>212</v>
      </c>
      <c r="B58" s="4" t="s">
        <v>139</v>
      </c>
      <c r="D58" s="3"/>
      <c r="E58" s="3"/>
      <c r="F58" s="6"/>
      <c r="G58" s="10"/>
    </row>
    <row r="59" spans="1:7" s="2" customFormat="1" x14ac:dyDescent="0.25">
      <c r="A59" s="2" t="s">
        <v>212</v>
      </c>
      <c r="B59" s="2">
        <v>20201.009999999998</v>
      </c>
      <c r="C59" s="2" t="s">
        <v>140</v>
      </c>
      <c r="D59" s="2" t="s">
        <v>18</v>
      </c>
      <c r="E59" s="2">
        <v>1</v>
      </c>
      <c r="F59" s="6"/>
      <c r="G59" s="10">
        <f>Table1[[#This Row],[Unit Rate(excl. GST)]]*Table1[[#This Row],[Quantity]]</f>
        <v>0</v>
      </c>
    </row>
    <row r="60" spans="1:7" s="2" customFormat="1" x14ac:dyDescent="0.25">
      <c r="A60" s="2" t="s">
        <v>212</v>
      </c>
      <c r="B60" s="2">
        <v>20202.009999999998</v>
      </c>
      <c r="C60" s="2" t="s">
        <v>141</v>
      </c>
      <c r="D60" s="2" t="s">
        <v>18</v>
      </c>
      <c r="E60" s="2">
        <v>1</v>
      </c>
      <c r="F60" s="6"/>
      <c r="G60" s="10">
        <f>Table1[[#This Row],[Unit Rate(excl. GST)]]*Table1[[#This Row],[Quantity]]</f>
        <v>0</v>
      </c>
    </row>
    <row r="61" spans="1:7" s="2" customFormat="1" ht="30" x14ac:dyDescent="0.25">
      <c r="A61" s="2" t="s">
        <v>212</v>
      </c>
      <c r="B61" s="2">
        <v>20203.009999999998</v>
      </c>
      <c r="C61" s="2" t="s">
        <v>142</v>
      </c>
      <c r="D61" s="2" t="s">
        <v>18</v>
      </c>
      <c r="E61" s="2">
        <v>1</v>
      </c>
      <c r="F61" s="6"/>
      <c r="G61" s="10">
        <f>Table1[[#This Row],[Unit Rate(excl. GST)]]*Table1[[#This Row],[Quantity]]</f>
        <v>0</v>
      </c>
    </row>
    <row r="62" spans="1:7" s="2" customFormat="1" x14ac:dyDescent="0.25">
      <c r="A62" s="2" t="s">
        <v>212</v>
      </c>
      <c r="B62" s="2">
        <v>20204.009999999998</v>
      </c>
      <c r="C62" s="2" t="s">
        <v>143</v>
      </c>
      <c r="D62" s="2" t="s">
        <v>18</v>
      </c>
      <c r="E62" s="2">
        <v>1</v>
      </c>
      <c r="F62" s="6"/>
      <c r="G62" s="10">
        <f>Table1[[#This Row],[Unit Rate(excl. GST)]]*Table1[[#This Row],[Quantity]]</f>
        <v>0</v>
      </c>
    </row>
    <row r="63" spans="1:7" s="2" customFormat="1" x14ac:dyDescent="0.25">
      <c r="A63" s="2" t="s">
        <v>212</v>
      </c>
      <c r="B63" s="2">
        <v>20205.009999999998</v>
      </c>
      <c r="C63" s="2" t="s">
        <v>144</v>
      </c>
      <c r="D63" s="2" t="s">
        <v>18</v>
      </c>
      <c r="E63" s="2">
        <v>1</v>
      </c>
      <c r="F63" s="6"/>
      <c r="G63" s="10">
        <f>Table1[[#This Row],[Unit Rate(excl. GST)]]*Table1[[#This Row],[Quantity]]</f>
        <v>0</v>
      </c>
    </row>
    <row r="64" spans="1:7" s="2" customFormat="1" x14ac:dyDescent="0.25">
      <c r="A64" s="2" t="s">
        <v>212</v>
      </c>
      <c r="B64" s="2">
        <v>20211.009999999998</v>
      </c>
      <c r="C64" s="2" t="s">
        <v>145</v>
      </c>
      <c r="D64" s="2" t="s">
        <v>18</v>
      </c>
      <c r="E64" s="2">
        <v>1</v>
      </c>
      <c r="F64" s="6"/>
      <c r="G64" s="10">
        <f>Table1[[#This Row],[Unit Rate(excl. GST)]]*Table1[[#This Row],[Quantity]]</f>
        <v>0</v>
      </c>
    </row>
    <row r="65" spans="1:8" s="2" customFormat="1" x14ac:dyDescent="0.25">
      <c r="A65" s="2" t="s">
        <v>212</v>
      </c>
      <c r="B65" s="4" t="s">
        <v>146</v>
      </c>
      <c r="D65" s="3"/>
      <c r="E65" s="3"/>
      <c r="F65" s="6"/>
      <c r="G65" s="10"/>
    </row>
    <row r="66" spans="1:8" s="2" customFormat="1" x14ac:dyDescent="0.25">
      <c r="A66" s="2" t="s">
        <v>212</v>
      </c>
      <c r="B66" s="4" t="s">
        <v>147</v>
      </c>
      <c r="D66" s="3"/>
      <c r="E66" s="3"/>
      <c r="F66" s="6"/>
      <c r="G66" s="10"/>
    </row>
    <row r="67" spans="1:8" s="2" customFormat="1" x14ac:dyDescent="0.25">
      <c r="A67" s="2" t="s">
        <v>212</v>
      </c>
      <c r="B67" s="2">
        <v>20501.009999999998</v>
      </c>
      <c r="C67" s="2" t="s">
        <v>148</v>
      </c>
      <c r="D67" s="2" t="s">
        <v>18</v>
      </c>
      <c r="E67" s="2">
        <v>1</v>
      </c>
      <c r="F67" s="6"/>
      <c r="G67" s="10">
        <f>Table1[[#This Row],[Unit Rate(excl. GST)]]*Table1[[#This Row],[Quantity]]</f>
        <v>0</v>
      </c>
    </row>
    <row r="68" spans="1:8" x14ac:dyDescent="0.25">
      <c r="A68" s="2" t="s">
        <v>212</v>
      </c>
      <c r="B68" s="2">
        <v>20502.009999999998</v>
      </c>
      <c r="C68" s="2" t="s">
        <v>149</v>
      </c>
      <c r="D68" s="2" t="s">
        <v>18</v>
      </c>
      <c r="E68" s="2">
        <v>1</v>
      </c>
      <c r="F68" s="6"/>
      <c r="G68" s="10">
        <f>Table1[[#This Row],[Unit Rate(excl. GST)]]*Table1[[#This Row],[Quantity]]</f>
        <v>0</v>
      </c>
    </row>
    <row r="69" spans="1:8" x14ac:dyDescent="0.25">
      <c r="A69" s="2" t="s">
        <v>212</v>
      </c>
      <c r="B69" s="4" t="s">
        <v>169</v>
      </c>
      <c r="D69" s="2"/>
      <c r="E69" s="2"/>
      <c r="F69" s="2"/>
      <c r="G69" s="10">
        <f>Table1[[#This Row],[Unit Rate(excl. GST)]]*Table1[[#This Row],[Quantity]]</f>
        <v>0</v>
      </c>
    </row>
    <row r="70" spans="1:8" x14ac:dyDescent="0.25">
      <c r="A70" s="2" t="s">
        <v>212</v>
      </c>
      <c r="B70" s="1" t="s">
        <v>170</v>
      </c>
      <c r="C70" s="1" t="s">
        <v>209</v>
      </c>
      <c r="D70" s="2" t="s">
        <v>18</v>
      </c>
      <c r="E70" s="1">
        <v>1</v>
      </c>
      <c r="F70" s="9"/>
      <c r="G70" s="11">
        <f>Table14[[#This Row],[Unit Rate(excl. GST)]]*Table14[[#This Row],[Quantity]]</f>
        <v>0</v>
      </c>
    </row>
    <row r="71" spans="1:8" x14ac:dyDescent="0.25">
      <c r="A71" s="2"/>
      <c r="B71" s="2"/>
      <c r="C71" s="2"/>
      <c r="D71" s="2"/>
      <c r="E71" s="17" t="s">
        <v>172</v>
      </c>
      <c r="F71" s="4" t="s">
        <v>212</v>
      </c>
      <c r="G71" s="12">
        <f>SUM(G6:G69)</f>
        <v>0</v>
      </c>
    </row>
    <row r="72" spans="1:8" x14ac:dyDescent="0.25">
      <c r="A72" s="2"/>
      <c r="B72" s="2"/>
      <c r="C72" s="2"/>
      <c r="D72" s="2"/>
      <c r="E72" s="2"/>
    </row>
    <row r="73" spans="1:8" x14ac:dyDescent="0.25">
      <c r="B73" s="2"/>
      <c r="C73" s="2"/>
      <c r="D73" s="2"/>
      <c r="E73" s="2"/>
      <c r="F73" s="2"/>
      <c r="G73" s="2"/>
    </row>
    <row r="74" spans="1:8" x14ac:dyDescent="0.25">
      <c r="B74" s="2"/>
      <c r="C74" s="2"/>
      <c r="D74" s="2"/>
      <c r="E74" s="2"/>
      <c r="F74" s="2"/>
      <c r="G74" s="2"/>
    </row>
    <row r="75" spans="1:8" x14ac:dyDescent="0.25">
      <c r="B75" s="2"/>
      <c r="C75" s="2"/>
      <c r="D75" s="2"/>
      <c r="E75" s="2"/>
      <c r="G75" s="2"/>
      <c r="H75" s="2"/>
    </row>
    <row r="76" spans="1:8" x14ac:dyDescent="0.25">
      <c r="B76" s="2"/>
      <c r="C76" s="2"/>
      <c r="D76" s="2"/>
      <c r="E76" s="2"/>
      <c r="H76" s="2"/>
    </row>
  </sheetData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SP 1</vt:lpstr>
      <vt:lpstr>SP 2</vt:lpstr>
      <vt:lpstr>SP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Maw Hein</dc:creator>
  <cp:keywords/>
  <dc:description/>
  <cp:lastModifiedBy>Joe Monteleone</cp:lastModifiedBy>
  <cp:revision/>
  <dcterms:created xsi:type="dcterms:W3CDTF">2025-10-22T01:58:26Z</dcterms:created>
  <dcterms:modified xsi:type="dcterms:W3CDTF">2025-11-02T21:55:05Z</dcterms:modified>
  <cp:category/>
  <cp:contentStatus/>
</cp:coreProperties>
</file>